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1364" windowHeight="734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<sst xmlns="http://schemas.openxmlformats.org/spreadsheetml/2006/main" count="119" uniqueCount="79">
  <si>
    <t>配牌</t>
  </si>
  <si>
    <t>王牌</t>
  </si>
  <si>
    <t>総牌数</t>
  </si>
  <si>
    <t>残り牌</t>
  </si>
  <si>
    <t>順目</t>
  </si>
  <si>
    <t>単騎</t>
  </si>
  <si>
    <t>両面</t>
  </si>
  <si>
    <t>３門張</t>
  </si>
  <si>
    <t>カンチャン</t>
  </si>
  <si>
    <t>順目＼待ち</t>
  </si>
  <si>
    <t>3人打ち</t>
  </si>
  <si>
    <t>山に在る残り牌数（ツモれる枚数は、その1/3枚）</t>
  </si>
  <si>
    <t>地獄単騎等</t>
  </si>
  <si>
    <t>1枚切れ両面</t>
  </si>
  <si>
    <t>2枚切れ両面</t>
  </si>
  <si>
    <t>3枚切れ両面</t>
  </si>
  <si>
    <t>1枚切れ３門張</t>
  </si>
  <si>
    <t>2枚切れ3門張</t>
  </si>
  <si>
    <t>待ちの枚数</t>
  </si>
  <si>
    <t>南家</t>
  </si>
  <si>
    <t>東家</t>
  </si>
  <si>
    <t>西家</t>
  </si>
  <si>
    <t>１順目の残りツモ数</t>
  </si>
  <si>
    <t>２順目の残りツモ数</t>
  </si>
  <si>
    <t>３順目の残りツモ数</t>
  </si>
  <si>
    <t>４順目の残りツモ数</t>
  </si>
  <si>
    <t>５順目の残りツモ数</t>
  </si>
  <si>
    <t>６順目の残りツモ数</t>
  </si>
  <si>
    <t>７順目の残りツモ数</t>
  </si>
  <si>
    <t>８順目の残りツモ数</t>
  </si>
  <si>
    <t>９順目の残りツモ数</t>
  </si>
  <si>
    <t>１０順目の残りツモ数</t>
  </si>
  <si>
    <t>１１順目の残りツモ数</t>
  </si>
  <si>
    <t>１２順目の残りツモ数</t>
  </si>
  <si>
    <t>１３順目の残りツモ数</t>
  </si>
  <si>
    <t>１４順目の残りツモ数</t>
  </si>
  <si>
    <t>１５順目の残りツモ数</t>
  </si>
  <si>
    <t>１６順目の残りツモ数</t>
  </si>
  <si>
    <t>１７順目の残りツモ数</t>
  </si>
  <si>
    <t>１８順目の残りツモ数</t>
  </si>
  <si>
    <t>１９順目の残りツモ数</t>
  </si>
  <si>
    <t>２０順目の残りツモ数</t>
  </si>
  <si>
    <t>２１順目の残りツモ数</t>
  </si>
  <si>
    <t>112枚</t>
  </si>
  <si>
    <t>王牌に死ぬ6枚</t>
  </si>
  <si>
    <t>各人の残りツモ牌の残数</t>
  </si>
  <si>
    <t>序盤</t>
  </si>
  <si>
    <t>中盤</t>
  </si>
  <si>
    <t>終盤</t>
  </si>
  <si>
    <t>残りツモ枚数</t>
  </si>
  <si>
    <t>３家の配牌</t>
  </si>
  <si>
    <t>ー</t>
  </si>
  <si>
    <t>＝</t>
  </si>
  <si>
    <t>÷</t>
  </si>
  <si>
    <t>H6</t>
  </si>
  <si>
    <t>配牌が終わった後の残り山に1枚の牌は何枚ある？</t>
  </si>
  <si>
    <t>↓</t>
  </si>
  <si>
    <t>↓</t>
  </si>
  <si>
    <t>待ちの枚数が2枚の時は何枚ある？</t>
  </si>
  <si>
    <t>１順回った後なら（２順目）では？</t>
  </si>
  <si>
    <t>H7</t>
  </si>
  <si>
    <t>÷</t>
  </si>
  <si>
    <t>＝</t>
  </si>
  <si>
    <t>には「=E4/112」と記入</t>
  </si>
  <si>
    <t>に「=E6/112」と記入</t>
  </si>
  <si>
    <t>3順目、4順目・・・と縦に同じように書く</t>
  </si>
  <si>
    <t>ｘ</t>
  </si>
  <si>
    <t>I6</t>
  </si>
  <si>
    <t>3枚（単騎待ち）、4枚（カンチャン）、・・・と、横に同じように書く</t>
  </si>
  <si>
    <t>に「=H6*2」と書く</t>
  </si>
  <si>
    <t>2枚</t>
  </si>
  <si>
    <t>下の「sheet1」をクリック！</t>
  </si>
  <si>
    <t>待ちが2枚</t>
  </si>
  <si>
    <t>待ちが3枚</t>
  </si>
  <si>
    <t>待ちが4枚</t>
  </si>
  <si>
    <t>待ちが8枚</t>
  </si>
  <si>
    <t>待ちが11枚</t>
  </si>
  <si>
    <t>待ちが12枚</t>
  </si>
  <si>
    <t>待ちが13枚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</si>
</sst>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9" fontId="0" fillId="5" borderId="2" xfId="0" applyNumberFormat="1" applyFill="1" applyBorder="1" applyAlignment="1">
      <alignment horizontal="center" vertical="center"/>
    </xf>
    <xf numFmtId="179" fontId="0" fillId="5" borderId="1" xfId="0" applyNumberForma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2" borderId="13" xfId="0" applyNumberFormat="1" applyFill="1" applyBorder="1" applyAlignment="1">
      <alignment horizontal="center" vertical="center"/>
    </xf>
    <xf numFmtId="179" fontId="0" fillId="5" borderId="13" xfId="0" applyNumberFormat="1" applyFill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2" borderId="18" xfId="0" applyNumberFormat="1" applyFill="1" applyBorder="1" applyAlignment="1">
      <alignment horizontal="center" vertical="center"/>
    </xf>
    <xf numFmtId="179" fontId="0" fillId="5" borderId="18" xfId="0" applyNumberForma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2" borderId="20" xfId="0" applyNumberFormat="1" applyFill="1" applyBorder="1" applyAlignment="1">
      <alignment horizontal="center" vertical="center"/>
    </xf>
    <xf numFmtId="179" fontId="0" fillId="5" borderId="20" xfId="0" applyNumberFormat="1" applyFill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2" borderId="13" xfId="0" applyNumberFormat="1" applyFont="1" applyFill="1" applyBorder="1" applyAlignment="1">
      <alignment horizontal="center" vertical="center"/>
    </xf>
    <xf numFmtId="179" fontId="7" fillId="5" borderId="13" xfId="0" applyNumberFormat="1" applyFont="1" applyFill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79" fontId="7" fillId="5" borderId="1" xfId="0" applyNumberFormat="1" applyFont="1" applyFill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2" borderId="2" xfId="0" applyNumberFormat="1" applyFont="1" applyFill="1" applyBorder="1" applyAlignment="1">
      <alignment horizontal="center" vertical="center"/>
    </xf>
    <xf numFmtId="179" fontId="7" fillId="5" borderId="2" xfId="0" applyNumberFormat="1" applyFont="1" applyFill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2" borderId="18" xfId="0" applyNumberFormat="1" applyFont="1" applyFill="1" applyBorder="1" applyAlignment="1">
      <alignment horizontal="center" vertical="center"/>
    </xf>
    <xf numFmtId="179" fontId="7" fillId="5" borderId="18" xfId="0" applyNumberFormat="1" applyFont="1" applyFill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179" fontId="7" fillId="2" borderId="20" xfId="0" applyNumberFormat="1" applyFont="1" applyFill="1" applyBorder="1" applyAlignment="1">
      <alignment horizontal="center" vertical="center"/>
    </xf>
    <xf numFmtId="179" fontId="7" fillId="5" borderId="20" xfId="0" applyNumberFormat="1" applyFont="1" applyFill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4" fillId="8" borderId="29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79" fontId="0" fillId="10" borderId="12" xfId="0" applyNumberForma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179" fontId="0" fillId="12" borderId="3" xfId="0" applyNumberForma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7" fillId="5" borderId="40" xfId="0" applyFont="1" applyFill="1" applyBorder="1" applyAlignment="1">
      <alignment vertical="center"/>
    </xf>
    <xf numFmtId="0" fontId="7" fillId="5" borderId="38" xfId="0" applyFont="1" applyFill="1" applyBorder="1" applyAlignment="1">
      <alignment vertical="center"/>
    </xf>
    <xf numFmtId="0" fontId="7" fillId="5" borderId="41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 textRotation="255"/>
    </xf>
    <xf numFmtId="0" fontId="2" fillId="3" borderId="29" xfId="0" applyFont="1" applyFill="1" applyBorder="1" applyAlignment="1">
      <alignment horizontal="center" vertical="center" textRotation="255"/>
    </xf>
    <xf numFmtId="0" fontId="2" fillId="9" borderId="29" xfId="0" applyFont="1" applyFill="1" applyBorder="1" applyAlignment="1">
      <alignment horizontal="center" vertical="center" textRotation="255"/>
    </xf>
    <xf numFmtId="0" fontId="2" fillId="9" borderId="43" xfId="0" applyFont="1" applyFill="1" applyBorder="1" applyAlignment="1">
      <alignment horizontal="center" vertical="center" textRotation="255"/>
    </xf>
    <xf numFmtId="0" fontId="2" fillId="4" borderId="29" xfId="0" applyFont="1" applyFill="1" applyBorder="1" applyAlignment="1">
      <alignment horizontal="center" vertical="center" textRotation="255"/>
    </xf>
    <xf numFmtId="0" fontId="2" fillId="4" borderId="43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 textRotation="255"/>
    </xf>
    <xf numFmtId="0" fontId="5" fillId="7" borderId="30" xfId="0" applyFont="1" applyFill="1" applyBorder="1" applyAlignment="1">
      <alignment horizontal="center" vertical="center" textRotation="255"/>
    </xf>
    <xf numFmtId="0" fontId="5" fillId="7" borderId="49" xfId="0" applyFont="1" applyFill="1" applyBorder="1" applyAlignment="1">
      <alignment horizontal="center" vertical="center" textRotation="255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textRotation="255"/>
    </xf>
    <xf numFmtId="0" fontId="2" fillId="3" borderId="42" xfId="0" applyFont="1" applyFill="1" applyBorder="1" applyAlignment="1">
      <alignment horizontal="center" vertical="center" textRotation="255"/>
    </xf>
    <xf numFmtId="0" fontId="3" fillId="7" borderId="48" xfId="0" applyFont="1" applyFill="1" applyBorder="1" applyAlignment="1">
      <alignment horizontal="center" vertical="center" textRotation="255"/>
    </xf>
    <xf numFmtId="0" fontId="3" fillId="7" borderId="30" xfId="0" applyFont="1" applyFill="1" applyBorder="1" applyAlignment="1">
      <alignment horizontal="center" vertical="center" textRotation="255"/>
    </xf>
    <xf numFmtId="0" fontId="3" fillId="7" borderId="49" xfId="0" applyFont="1" applyFill="1" applyBorder="1" applyAlignment="1">
      <alignment horizontal="center" vertical="center" textRotation="255"/>
    </xf>
    <xf numFmtId="0" fontId="4" fillId="7" borderId="48" xfId="0" applyFont="1" applyFill="1" applyBorder="1" applyAlignment="1">
      <alignment horizontal="center" vertical="center" textRotation="255"/>
    </xf>
    <xf numFmtId="0" fontId="4" fillId="7" borderId="30" xfId="0" applyFont="1" applyFill="1" applyBorder="1" applyAlignment="1">
      <alignment horizontal="center" vertical="center" textRotation="255"/>
    </xf>
    <xf numFmtId="0" fontId="4" fillId="7" borderId="49" xfId="0" applyFont="1" applyFill="1" applyBorder="1" applyAlignment="1">
      <alignment horizontal="center" vertical="center" textRotation="255"/>
    </xf>
    <xf numFmtId="0" fontId="3" fillId="8" borderId="29" xfId="0" applyFont="1" applyFill="1" applyBorder="1" applyAlignment="1">
      <alignment horizontal="center" vertical="center" textRotation="255"/>
    </xf>
    <xf numFmtId="0" fontId="3" fillId="8" borderId="43" xfId="0" applyFont="1" applyFill="1" applyBorder="1" applyAlignment="1">
      <alignment horizontal="center" vertical="center" textRotation="255"/>
    </xf>
    <xf numFmtId="0" fontId="3" fillId="8" borderId="42" xfId="0" applyFont="1" applyFill="1" applyBorder="1" applyAlignment="1">
      <alignment horizontal="center" vertical="center" textRotation="255"/>
    </xf>
    <xf numFmtId="0" fontId="2" fillId="3" borderId="52" xfId="0" applyFont="1" applyFill="1" applyBorder="1" applyAlignment="1">
      <alignment horizontal="center" vertical="center" textRotation="255"/>
    </xf>
    <xf numFmtId="0" fontId="2" fillId="3" borderId="53" xfId="0" applyFont="1" applyFill="1" applyBorder="1" applyAlignment="1">
      <alignment horizontal="center" vertical="center" textRotation="255"/>
    </xf>
    <xf numFmtId="0" fontId="2" fillId="3" borderId="54" xfId="0" applyFont="1" applyFill="1" applyBorder="1" applyAlignment="1">
      <alignment horizontal="center" vertical="center" textRotation="255"/>
    </xf>
    <xf numFmtId="0" fontId="2" fillId="4" borderId="52" xfId="0" applyFont="1" applyFill="1" applyBorder="1" applyAlignment="1">
      <alignment horizontal="center" vertical="center" textRotation="255"/>
    </xf>
    <xf numFmtId="0" fontId="2" fillId="4" borderId="53" xfId="0" applyFont="1" applyFill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9" borderId="52" xfId="0" applyFont="1" applyFill="1" applyBorder="1" applyAlignment="1">
      <alignment horizontal="center" vertical="center" textRotation="255"/>
    </xf>
    <xf numFmtId="0" fontId="2" fillId="9" borderId="53" xfId="0" applyFont="1" applyFill="1" applyBorder="1" applyAlignment="1">
      <alignment horizontal="center" vertical="center" textRotation="255"/>
    </xf>
    <xf numFmtId="0" fontId="2" fillId="9" borderId="54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textRotation="255"/>
    </xf>
    <xf numFmtId="0" fontId="7" fillId="8" borderId="43" xfId="0" applyFont="1" applyFill="1" applyBorder="1" applyAlignment="1">
      <alignment horizontal="center" vertical="center" textRotation="255"/>
    </xf>
    <xf numFmtId="0" fontId="7" fillId="8" borderId="42" xfId="0" applyFont="1" applyFill="1" applyBorder="1" applyAlignment="1">
      <alignment horizontal="center" vertical="center" textRotation="255"/>
    </xf>
    <xf numFmtId="0" fontId="7" fillId="3" borderId="5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12" borderId="59" xfId="0" applyFont="1" applyFill="1" applyBorder="1" applyAlignment="1">
      <alignment horizontal="left" vertical="center"/>
    </xf>
    <xf numFmtId="0" fontId="7" fillId="12" borderId="37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G1" sqref="G1:T1"/>
    </sheetView>
  </sheetViews>
  <sheetFormatPr defaultColWidth="9.00390625" defaultRowHeight="20.25" customHeight="1"/>
  <cols>
    <col min="1" max="1" width="6.50390625" style="1" customWidth="1"/>
    <col min="2" max="5" width="6.125" style="1" customWidth="1"/>
    <col min="6" max="6" width="2.875" style="89" customWidth="1"/>
    <col min="7" max="7" width="8.125" style="1" customWidth="1"/>
    <col min="8" max="16384" width="6.125" style="1" customWidth="1"/>
  </cols>
  <sheetData>
    <row r="1" spans="1:20" ht="20.25" customHeight="1" thickBot="1">
      <c r="A1" s="158" t="s">
        <v>10</v>
      </c>
      <c r="B1" s="158"/>
      <c r="C1" s="158"/>
      <c r="D1" s="158"/>
      <c r="E1" s="159"/>
      <c r="F1" s="142"/>
      <c r="G1" s="152" t="s">
        <v>11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20.25" customHeight="1" thickBot="1">
      <c r="A2" s="7" t="s">
        <v>2</v>
      </c>
      <c r="B2" s="153">
        <v>112</v>
      </c>
      <c r="C2" s="154"/>
      <c r="D2" s="154"/>
      <c r="E2" s="155"/>
      <c r="F2" s="142"/>
      <c r="G2" s="168" t="s">
        <v>18</v>
      </c>
      <c r="H2" s="162" t="s">
        <v>12</v>
      </c>
      <c r="I2" s="162" t="s">
        <v>72</v>
      </c>
      <c r="J2" s="162" t="s">
        <v>73</v>
      </c>
      <c r="K2" s="162" t="s">
        <v>74</v>
      </c>
      <c r="L2" s="147" t="s">
        <v>15</v>
      </c>
      <c r="M2" s="147" t="s">
        <v>14</v>
      </c>
      <c r="N2" s="147" t="s">
        <v>13</v>
      </c>
      <c r="O2" s="162" t="s">
        <v>75</v>
      </c>
      <c r="P2" s="165" t="s">
        <v>17</v>
      </c>
      <c r="Q2" s="165" t="s">
        <v>16</v>
      </c>
      <c r="R2" s="147" t="s">
        <v>76</v>
      </c>
      <c r="S2" s="147" t="s">
        <v>77</v>
      </c>
      <c r="T2" s="147" t="s">
        <v>78</v>
      </c>
    </row>
    <row r="3" spans="1:20" ht="20.25" customHeight="1" thickBot="1">
      <c r="A3" s="23" t="s">
        <v>1</v>
      </c>
      <c r="B3" s="156">
        <v>6</v>
      </c>
      <c r="C3" s="157"/>
      <c r="D3" s="157"/>
      <c r="E3" s="101" t="s">
        <v>3</v>
      </c>
      <c r="F3" s="142"/>
      <c r="G3" s="169"/>
      <c r="H3" s="163"/>
      <c r="I3" s="163"/>
      <c r="J3" s="163"/>
      <c r="K3" s="163"/>
      <c r="L3" s="148"/>
      <c r="M3" s="148"/>
      <c r="N3" s="148"/>
      <c r="O3" s="163"/>
      <c r="P3" s="166"/>
      <c r="Q3" s="166"/>
      <c r="R3" s="148"/>
      <c r="S3" s="148"/>
      <c r="T3" s="148"/>
    </row>
    <row r="4" spans="1:20" ht="20.25" customHeight="1" thickBot="1">
      <c r="A4" s="23" t="s">
        <v>0</v>
      </c>
      <c r="B4" s="19">
        <v>14</v>
      </c>
      <c r="C4" s="18">
        <v>13</v>
      </c>
      <c r="D4" s="18">
        <v>13</v>
      </c>
      <c r="E4" s="150">
        <f>B2-B3-B4-C4-D4</f>
        <v>66</v>
      </c>
      <c r="F4" s="142"/>
      <c r="G4" s="170"/>
      <c r="H4" s="164"/>
      <c r="I4" s="164"/>
      <c r="J4" s="164"/>
      <c r="K4" s="164"/>
      <c r="L4" s="149"/>
      <c r="M4" s="149"/>
      <c r="N4" s="149"/>
      <c r="O4" s="164"/>
      <c r="P4" s="167"/>
      <c r="Q4" s="167"/>
      <c r="R4" s="149"/>
      <c r="S4" s="149"/>
      <c r="T4" s="149"/>
    </row>
    <row r="5" spans="1:20" ht="20.25" customHeight="1" thickBot="1">
      <c r="A5" s="25" t="s">
        <v>4</v>
      </c>
      <c r="B5" s="144" t="s">
        <v>49</v>
      </c>
      <c r="C5" s="145"/>
      <c r="D5" s="146"/>
      <c r="E5" s="151"/>
      <c r="F5" s="143"/>
      <c r="G5" s="24" t="s">
        <v>9</v>
      </c>
      <c r="H5" s="15">
        <v>1</v>
      </c>
      <c r="I5" s="16">
        <v>2</v>
      </c>
      <c r="J5" s="8" t="s">
        <v>5</v>
      </c>
      <c r="K5" s="9" t="s">
        <v>8</v>
      </c>
      <c r="L5" s="16">
        <v>5</v>
      </c>
      <c r="M5" s="16">
        <v>6</v>
      </c>
      <c r="N5" s="16">
        <v>7</v>
      </c>
      <c r="O5" s="8" t="s">
        <v>6</v>
      </c>
      <c r="P5" s="16">
        <v>9</v>
      </c>
      <c r="Q5" s="16">
        <v>10</v>
      </c>
      <c r="R5" s="8" t="s">
        <v>7</v>
      </c>
      <c r="S5" s="16">
        <v>12</v>
      </c>
      <c r="T5" s="17">
        <v>13</v>
      </c>
    </row>
    <row r="6" spans="1:20" ht="20.25" customHeight="1">
      <c r="A6" s="29">
        <v>1</v>
      </c>
      <c r="B6" s="53">
        <v>21</v>
      </c>
      <c r="C6" s="53">
        <v>21</v>
      </c>
      <c r="D6" s="53">
        <v>21</v>
      </c>
      <c r="E6" s="22">
        <f>E4-3</f>
        <v>63</v>
      </c>
      <c r="F6" s="138" t="s">
        <v>46</v>
      </c>
      <c r="G6" s="29">
        <v>1</v>
      </c>
      <c r="H6" s="60">
        <f>E4/112</f>
        <v>0.5892857142857143</v>
      </c>
      <c r="I6" s="61">
        <f>H6*2</f>
        <v>1.1785714285714286</v>
      </c>
      <c r="J6" s="62">
        <f aca="true" t="shared" si="0" ref="J6:J26">H6*3</f>
        <v>1.7678571428571428</v>
      </c>
      <c r="K6" s="62">
        <f>H6*4</f>
        <v>2.357142857142857</v>
      </c>
      <c r="L6" s="63">
        <f>H6*5</f>
        <v>2.9464285714285716</v>
      </c>
      <c r="M6" s="61">
        <f>H6*6</f>
        <v>3.5357142857142856</v>
      </c>
      <c r="N6" s="63">
        <f>H6*7</f>
        <v>4.125</v>
      </c>
      <c r="O6" s="62">
        <f>H6*8</f>
        <v>4.714285714285714</v>
      </c>
      <c r="P6" s="63">
        <f>H6*9</f>
        <v>5.303571428571429</v>
      </c>
      <c r="Q6" s="61">
        <f>H6*10</f>
        <v>5.892857142857143</v>
      </c>
      <c r="R6" s="62">
        <f>H6*11</f>
        <v>6.482142857142858</v>
      </c>
      <c r="S6" s="61">
        <f>H6*12</f>
        <v>7.071428571428571</v>
      </c>
      <c r="T6" s="64">
        <f>H6*13</f>
        <v>7.660714285714286</v>
      </c>
    </row>
    <row r="7" spans="1:20" ht="20.25" customHeight="1">
      <c r="A7" s="26">
        <v>2</v>
      </c>
      <c r="B7" s="54">
        <v>20</v>
      </c>
      <c r="C7" s="54">
        <v>20</v>
      </c>
      <c r="D7" s="54">
        <v>20</v>
      </c>
      <c r="E7" s="20">
        <f>E6-3</f>
        <v>60</v>
      </c>
      <c r="F7" s="139"/>
      <c r="G7" s="26">
        <v>2</v>
      </c>
      <c r="H7" s="65">
        <f>E6/112</f>
        <v>0.5625</v>
      </c>
      <c r="I7" s="66">
        <f>H7*2</f>
        <v>1.125</v>
      </c>
      <c r="J7" s="67">
        <f t="shared" si="0"/>
        <v>1.6875</v>
      </c>
      <c r="K7" s="67">
        <f>H7*4</f>
        <v>2.25</v>
      </c>
      <c r="L7" s="68">
        <f>H7*5</f>
        <v>2.8125</v>
      </c>
      <c r="M7" s="66">
        <f>H7*6</f>
        <v>3.375</v>
      </c>
      <c r="N7" s="68">
        <f>H7*7</f>
        <v>3.9375</v>
      </c>
      <c r="O7" s="67">
        <f>H7*8</f>
        <v>4.5</v>
      </c>
      <c r="P7" s="68">
        <f>H7*9</f>
        <v>5.0625</v>
      </c>
      <c r="Q7" s="66">
        <f>H7*10</f>
        <v>5.625</v>
      </c>
      <c r="R7" s="67">
        <f>H7*11</f>
        <v>6.1875</v>
      </c>
      <c r="S7" s="66">
        <f>H7*12</f>
        <v>6.75</v>
      </c>
      <c r="T7" s="69">
        <f>H7*13</f>
        <v>7.3125</v>
      </c>
    </row>
    <row r="8" spans="1:20" ht="20.25" customHeight="1">
      <c r="A8" s="26">
        <v>3</v>
      </c>
      <c r="B8" s="55">
        <v>19</v>
      </c>
      <c r="C8" s="55">
        <v>19</v>
      </c>
      <c r="D8" s="55">
        <v>19</v>
      </c>
      <c r="E8" s="20">
        <f>E7-3</f>
        <v>57</v>
      </c>
      <c r="F8" s="139"/>
      <c r="G8" s="26">
        <v>3</v>
      </c>
      <c r="H8" s="65">
        <f>E7/112</f>
        <v>0.5357142857142857</v>
      </c>
      <c r="I8" s="70">
        <f aca="true" t="shared" si="1" ref="I8:I26">H8*2</f>
        <v>1.0714285714285714</v>
      </c>
      <c r="J8" s="71">
        <f t="shared" si="0"/>
        <v>1.6071428571428572</v>
      </c>
      <c r="K8" s="71">
        <f aca="true" t="shared" si="2" ref="K8:K26">H8*4</f>
        <v>2.142857142857143</v>
      </c>
      <c r="L8" s="72">
        <f aca="true" t="shared" si="3" ref="L8:L26">H8*5</f>
        <v>2.6785714285714284</v>
      </c>
      <c r="M8" s="70">
        <f aca="true" t="shared" si="4" ref="M8:M26">H8*6</f>
        <v>3.2142857142857144</v>
      </c>
      <c r="N8" s="72">
        <f aca="true" t="shared" si="5" ref="N8:N26">H8*7</f>
        <v>3.75</v>
      </c>
      <c r="O8" s="71">
        <f aca="true" t="shared" si="6" ref="O8:O26">H8*8</f>
        <v>4.285714285714286</v>
      </c>
      <c r="P8" s="72">
        <f aca="true" t="shared" si="7" ref="P8:P26">H8*9</f>
        <v>4.821428571428571</v>
      </c>
      <c r="Q8" s="70">
        <f aca="true" t="shared" si="8" ref="Q8:Q26">H8*10</f>
        <v>5.357142857142857</v>
      </c>
      <c r="R8" s="71">
        <f aca="true" t="shared" si="9" ref="R8:R26">H8*11</f>
        <v>5.892857142857142</v>
      </c>
      <c r="S8" s="70">
        <f aca="true" t="shared" si="10" ref="S8:S26">H8*12</f>
        <v>6.428571428571429</v>
      </c>
      <c r="T8" s="73">
        <f aca="true" t="shared" si="11" ref="T8:T26">H8*13</f>
        <v>6.964285714285714</v>
      </c>
    </row>
    <row r="9" spans="1:20" ht="20.25" customHeight="1">
      <c r="A9" s="26">
        <v>4</v>
      </c>
      <c r="B9" s="54">
        <v>18</v>
      </c>
      <c r="C9" s="54">
        <v>18</v>
      </c>
      <c r="D9" s="54">
        <v>18</v>
      </c>
      <c r="E9" s="20">
        <f>E8-3</f>
        <v>54</v>
      </c>
      <c r="F9" s="139"/>
      <c r="G9" s="26">
        <v>4</v>
      </c>
      <c r="H9" s="65">
        <f aca="true" t="shared" si="12" ref="H9:H26">E8/112</f>
        <v>0.5089285714285714</v>
      </c>
      <c r="I9" s="66">
        <f t="shared" si="1"/>
        <v>1.0178571428571428</v>
      </c>
      <c r="J9" s="67">
        <f t="shared" si="0"/>
        <v>1.5267857142857142</v>
      </c>
      <c r="K9" s="67">
        <f t="shared" si="2"/>
        <v>2.0357142857142856</v>
      </c>
      <c r="L9" s="68">
        <f t="shared" si="3"/>
        <v>2.5446428571428568</v>
      </c>
      <c r="M9" s="66">
        <f t="shared" si="4"/>
        <v>3.0535714285714284</v>
      </c>
      <c r="N9" s="68">
        <f t="shared" si="5"/>
        <v>3.5625</v>
      </c>
      <c r="O9" s="67">
        <f t="shared" si="6"/>
        <v>4.071428571428571</v>
      </c>
      <c r="P9" s="68">
        <f t="shared" si="7"/>
        <v>4.580357142857142</v>
      </c>
      <c r="Q9" s="66">
        <f t="shared" si="8"/>
        <v>5.0892857142857135</v>
      </c>
      <c r="R9" s="67">
        <f t="shared" si="9"/>
        <v>5.598214285714286</v>
      </c>
      <c r="S9" s="66">
        <f t="shared" si="10"/>
        <v>6.107142857142857</v>
      </c>
      <c r="T9" s="69">
        <f t="shared" si="11"/>
        <v>6.616071428571428</v>
      </c>
    </row>
    <row r="10" spans="1:20" ht="20.25" customHeight="1">
      <c r="A10" s="26">
        <v>5</v>
      </c>
      <c r="B10" s="55">
        <v>17</v>
      </c>
      <c r="C10" s="55">
        <v>17</v>
      </c>
      <c r="D10" s="55">
        <v>17</v>
      </c>
      <c r="E10" s="20">
        <f aca="true" t="shared" si="13" ref="E10:E17">E9-3</f>
        <v>51</v>
      </c>
      <c r="F10" s="139"/>
      <c r="G10" s="26">
        <v>5</v>
      </c>
      <c r="H10" s="65">
        <f t="shared" si="12"/>
        <v>0.48214285714285715</v>
      </c>
      <c r="I10" s="70">
        <f t="shared" si="1"/>
        <v>0.9642857142857143</v>
      </c>
      <c r="J10" s="71">
        <f t="shared" si="0"/>
        <v>1.4464285714285714</v>
      </c>
      <c r="K10" s="71">
        <f t="shared" si="2"/>
        <v>1.9285714285714286</v>
      </c>
      <c r="L10" s="72">
        <f t="shared" si="3"/>
        <v>2.4107142857142856</v>
      </c>
      <c r="M10" s="70">
        <f t="shared" si="4"/>
        <v>2.892857142857143</v>
      </c>
      <c r="N10" s="72">
        <f t="shared" si="5"/>
        <v>3.375</v>
      </c>
      <c r="O10" s="71">
        <f t="shared" si="6"/>
        <v>3.857142857142857</v>
      </c>
      <c r="P10" s="72">
        <f t="shared" si="7"/>
        <v>4.339285714285714</v>
      </c>
      <c r="Q10" s="70">
        <f t="shared" si="8"/>
        <v>4.821428571428571</v>
      </c>
      <c r="R10" s="71">
        <f t="shared" si="9"/>
        <v>5.303571428571429</v>
      </c>
      <c r="S10" s="70">
        <f t="shared" si="10"/>
        <v>5.785714285714286</v>
      </c>
      <c r="T10" s="73">
        <f t="shared" si="11"/>
        <v>6.267857142857143</v>
      </c>
    </row>
    <row r="11" spans="1:20" ht="20.25" customHeight="1">
      <c r="A11" s="26">
        <v>6</v>
      </c>
      <c r="B11" s="54">
        <v>16</v>
      </c>
      <c r="C11" s="54">
        <v>16</v>
      </c>
      <c r="D11" s="54">
        <v>16</v>
      </c>
      <c r="E11" s="20">
        <f t="shared" si="13"/>
        <v>48</v>
      </c>
      <c r="F11" s="139"/>
      <c r="G11" s="26">
        <v>6</v>
      </c>
      <c r="H11" s="65">
        <f t="shared" si="12"/>
        <v>0.45535714285714285</v>
      </c>
      <c r="I11" s="66">
        <f t="shared" si="1"/>
        <v>0.9107142857142857</v>
      </c>
      <c r="J11" s="67">
        <f t="shared" si="0"/>
        <v>1.3660714285714286</v>
      </c>
      <c r="K11" s="67">
        <f t="shared" si="2"/>
        <v>1.8214285714285714</v>
      </c>
      <c r="L11" s="68">
        <f t="shared" si="3"/>
        <v>2.2767857142857144</v>
      </c>
      <c r="M11" s="66">
        <f t="shared" si="4"/>
        <v>2.732142857142857</v>
      </c>
      <c r="N11" s="68">
        <f t="shared" si="5"/>
        <v>3.1875</v>
      </c>
      <c r="O11" s="67">
        <f t="shared" si="6"/>
        <v>3.642857142857143</v>
      </c>
      <c r="P11" s="68">
        <f t="shared" si="7"/>
        <v>4.098214285714286</v>
      </c>
      <c r="Q11" s="66">
        <f t="shared" si="8"/>
        <v>4.553571428571429</v>
      </c>
      <c r="R11" s="67">
        <f t="shared" si="9"/>
        <v>5.008928571428571</v>
      </c>
      <c r="S11" s="66">
        <f t="shared" si="10"/>
        <v>5.464285714285714</v>
      </c>
      <c r="T11" s="69">
        <f t="shared" si="11"/>
        <v>5.919642857142857</v>
      </c>
    </row>
    <row r="12" spans="1:20" ht="20.25" customHeight="1" thickBot="1">
      <c r="A12" s="30">
        <v>7</v>
      </c>
      <c r="B12" s="56">
        <v>15</v>
      </c>
      <c r="C12" s="56">
        <v>15</v>
      </c>
      <c r="D12" s="56">
        <v>15</v>
      </c>
      <c r="E12" s="21">
        <f t="shared" si="13"/>
        <v>45</v>
      </c>
      <c r="F12" s="136"/>
      <c r="G12" s="30">
        <v>7</v>
      </c>
      <c r="H12" s="74">
        <f t="shared" si="12"/>
        <v>0.42857142857142855</v>
      </c>
      <c r="I12" s="75">
        <f t="shared" si="1"/>
        <v>0.8571428571428571</v>
      </c>
      <c r="J12" s="76">
        <f t="shared" si="0"/>
        <v>1.2857142857142856</v>
      </c>
      <c r="K12" s="76">
        <f t="shared" si="2"/>
        <v>1.7142857142857142</v>
      </c>
      <c r="L12" s="77">
        <f t="shared" si="3"/>
        <v>2.142857142857143</v>
      </c>
      <c r="M12" s="75">
        <f t="shared" si="4"/>
        <v>2.571428571428571</v>
      </c>
      <c r="N12" s="77">
        <f t="shared" si="5"/>
        <v>3</v>
      </c>
      <c r="O12" s="76">
        <f t="shared" si="6"/>
        <v>3.4285714285714284</v>
      </c>
      <c r="P12" s="77">
        <f t="shared" si="7"/>
        <v>3.8571428571428568</v>
      </c>
      <c r="Q12" s="75">
        <f t="shared" si="8"/>
        <v>4.285714285714286</v>
      </c>
      <c r="R12" s="76">
        <f t="shared" si="9"/>
        <v>4.714285714285714</v>
      </c>
      <c r="S12" s="75">
        <f t="shared" si="10"/>
        <v>5.142857142857142</v>
      </c>
      <c r="T12" s="78">
        <f t="shared" si="11"/>
        <v>5.571428571428571</v>
      </c>
    </row>
    <row r="13" spans="1:20" ht="20.25" customHeight="1">
      <c r="A13" s="27">
        <v>8</v>
      </c>
      <c r="B13" s="55">
        <v>14</v>
      </c>
      <c r="C13" s="55">
        <v>14</v>
      </c>
      <c r="D13" s="55">
        <v>14</v>
      </c>
      <c r="E13" s="28">
        <f t="shared" si="13"/>
        <v>42</v>
      </c>
      <c r="F13" s="137" t="s">
        <v>47</v>
      </c>
      <c r="G13" s="48">
        <v>8</v>
      </c>
      <c r="H13" s="60">
        <f t="shared" si="12"/>
        <v>0.4017857142857143</v>
      </c>
      <c r="I13" s="61">
        <f t="shared" si="1"/>
        <v>0.8035714285714286</v>
      </c>
      <c r="J13" s="62">
        <f t="shared" si="0"/>
        <v>1.2053571428571428</v>
      </c>
      <c r="K13" s="62">
        <f t="shared" si="2"/>
        <v>1.6071428571428572</v>
      </c>
      <c r="L13" s="63">
        <f t="shared" si="3"/>
        <v>2.0089285714285716</v>
      </c>
      <c r="M13" s="61">
        <f t="shared" si="4"/>
        <v>2.4107142857142856</v>
      </c>
      <c r="N13" s="63">
        <f t="shared" si="5"/>
        <v>2.8125</v>
      </c>
      <c r="O13" s="62">
        <f t="shared" si="6"/>
        <v>3.2142857142857144</v>
      </c>
      <c r="P13" s="63">
        <f t="shared" si="7"/>
        <v>3.616071428571429</v>
      </c>
      <c r="Q13" s="61">
        <f t="shared" si="8"/>
        <v>4.017857142857143</v>
      </c>
      <c r="R13" s="62">
        <f t="shared" si="9"/>
        <v>4.419642857142858</v>
      </c>
      <c r="S13" s="61">
        <f t="shared" si="10"/>
        <v>4.821428571428571</v>
      </c>
      <c r="T13" s="64">
        <f t="shared" si="11"/>
        <v>5.223214285714286</v>
      </c>
    </row>
    <row r="14" spans="1:20" ht="20.25" customHeight="1">
      <c r="A14" s="10">
        <v>9</v>
      </c>
      <c r="B14" s="55">
        <v>13</v>
      </c>
      <c r="C14" s="55">
        <v>13</v>
      </c>
      <c r="D14" s="55">
        <v>13</v>
      </c>
      <c r="E14" s="20">
        <f t="shared" si="13"/>
        <v>39</v>
      </c>
      <c r="F14" s="160"/>
      <c r="G14" s="10">
        <v>9</v>
      </c>
      <c r="H14" s="65">
        <f t="shared" si="12"/>
        <v>0.375</v>
      </c>
      <c r="I14" s="70">
        <f t="shared" si="1"/>
        <v>0.75</v>
      </c>
      <c r="J14" s="71">
        <f t="shared" si="0"/>
        <v>1.125</v>
      </c>
      <c r="K14" s="71">
        <f t="shared" si="2"/>
        <v>1.5</v>
      </c>
      <c r="L14" s="72">
        <f t="shared" si="3"/>
        <v>1.875</v>
      </c>
      <c r="M14" s="70">
        <f t="shared" si="4"/>
        <v>2.25</v>
      </c>
      <c r="N14" s="72">
        <f t="shared" si="5"/>
        <v>2.625</v>
      </c>
      <c r="O14" s="71">
        <f t="shared" si="6"/>
        <v>3</v>
      </c>
      <c r="P14" s="72">
        <f t="shared" si="7"/>
        <v>3.375</v>
      </c>
      <c r="Q14" s="70">
        <f t="shared" si="8"/>
        <v>3.75</v>
      </c>
      <c r="R14" s="71">
        <f t="shared" si="9"/>
        <v>4.125</v>
      </c>
      <c r="S14" s="70">
        <f t="shared" si="10"/>
        <v>4.5</v>
      </c>
      <c r="T14" s="73">
        <f t="shared" si="11"/>
        <v>4.875</v>
      </c>
    </row>
    <row r="15" spans="1:20" ht="20.25" customHeight="1">
      <c r="A15" s="10">
        <v>10</v>
      </c>
      <c r="B15" s="54">
        <v>12</v>
      </c>
      <c r="C15" s="54">
        <v>12</v>
      </c>
      <c r="D15" s="54">
        <v>12</v>
      </c>
      <c r="E15" s="20">
        <f t="shared" si="13"/>
        <v>36</v>
      </c>
      <c r="F15" s="160"/>
      <c r="G15" s="10">
        <v>10</v>
      </c>
      <c r="H15" s="65">
        <f t="shared" si="12"/>
        <v>0.3482142857142857</v>
      </c>
      <c r="I15" s="66">
        <f t="shared" si="1"/>
        <v>0.6964285714285714</v>
      </c>
      <c r="J15" s="67">
        <f t="shared" si="0"/>
        <v>1.0446428571428572</v>
      </c>
      <c r="K15" s="67">
        <f t="shared" si="2"/>
        <v>1.3928571428571428</v>
      </c>
      <c r="L15" s="68">
        <f t="shared" si="3"/>
        <v>1.7410714285714284</v>
      </c>
      <c r="M15" s="66">
        <f t="shared" si="4"/>
        <v>2.0892857142857144</v>
      </c>
      <c r="N15" s="68">
        <f t="shared" si="5"/>
        <v>2.4375</v>
      </c>
      <c r="O15" s="67">
        <f t="shared" si="6"/>
        <v>2.7857142857142856</v>
      </c>
      <c r="P15" s="68">
        <f t="shared" si="7"/>
        <v>3.133928571428571</v>
      </c>
      <c r="Q15" s="66">
        <f t="shared" si="8"/>
        <v>3.4821428571428568</v>
      </c>
      <c r="R15" s="67">
        <f t="shared" si="9"/>
        <v>3.830357142857143</v>
      </c>
      <c r="S15" s="66">
        <f t="shared" si="10"/>
        <v>4.178571428571429</v>
      </c>
      <c r="T15" s="69">
        <f t="shared" si="11"/>
        <v>4.526785714285714</v>
      </c>
    </row>
    <row r="16" spans="1:20" ht="20.25" customHeight="1">
      <c r="A16" s="10">
        <v>11</v>
      </c>
      <c r="B16" s="55">
        <v>11</v>
      </c>
      <c r="C16" s="55">
        <v>11</v>
      </c>
      <c r="D16" s="55">
        <v>11</v>
      </c>
      <c r="E16" s="20">
        <f t="shared" si="13"/>
        <v>33</v>
      </c>
      <c r="F16" s="160"/>
      <c r="G16" s="10">
        <v>11</v>
      </c>
      <c r="H16" s="65">
        <f t="shared" si="12"/>
        <v>0.32142857142857145</v>
      </c>
      <c r="I16" s="70">
        <f t="shared" si="1"/>
        <v>0.6428571428571429</v>
      </c>
      <c r="J16" s="71">
        <f t="shared" si="0"/>
        <v>0.9642857142857144</v>
      </c>
      <c r="K16" s="71">
        <f t="shared" si="2"/>
        <v>1.2857142857142858</v>
      </c>
      <c r="L16" s="72">
        <f t="shared" si="3"/>
        <v>1.6071428571428572</v>
      </c>
      <c r="M16" s="70">
        <f t="shared" si="4"/>
        <v>1.9285714285714288</v>
      </c>
      <c r="N16" s="72">
        <f t="shared" si="5"/>
        <v>2.25</v>
      </c>
      <c r="O16" s="71">
        <f t="shared" si="6"/>
        <v>2.5714285714285716</v>
      </c>
      <c r="P16" s="72">
        <f t="shared" si="7"/>
        <v>2.8928571428571432</v>
      </c>
      <c r="Q16" s="70">
        <f t="shared" si="8"/>
        <v>3.2142857142857144</v>
      </c>
      <c r="R16" s="71">
        <f t="shared" si="9"/>
        <v>3.535714285714286</v>
      </c>
      <c r="S16" s="70">
        <f t="shared" si="10"/>
        <v>3.8571428571428577</v>
      </c>
      <c r="T16" s="73">
        <f t="shared" si="11"/>
        <v>4.178571428571429</v>
      </c>
    </row>
    <row r="17" spans="1:20" ht="20.25" customHeight="1">
      <c r="A17" s="10">
        <v>12</v>
      </c>
      <c r="B17" s="54">
        <v>10</v>
      </c>
      <c r="C17" s="54">
        <v>10</v>
      </c>
      <c r="D17" s="54">
        <v>10</v>
      </c>
      <c r="E17" s="20">
        <f t="shared" si="13"/>
        <v>30</v>
      </c>
      <c r="F17" s="160"/>
      <c r="G17" s="10">
        <v>12</v>
      </c>
      <c r="H17" s="65">
        <f t="shared" si="12"/>
        <v>0.29464285714285715</v>
      </c>
      <c r="I17" s="66">
        <f t="shared" si="1"/>
        <v>0.5892857142857143</v>
      </c>
      <c r="J17" s="67">
        <f t="shared" si="0"/>
        <v>0.8839285714285714</v>
      </c>
      <c r="K17" s="67">
        <f t="shared" si="2"/>
        <v>1.1785714285714286</v>
      </c>
      <c r="L17" s="68">
        <f t="shared" si="3"/>
        <v>1.4732142857142858</v>
      </c>
      <c r="M17" s="66">
        <f t="shared" si="4"/>
        <v>1.7678571428571428</v>
      </c>
      <c r="N17" s="68">
        <f t="shared" si="5"/>
        <v>2.0625</v>
      </c>
      <c r="O17" s="67">
        <f t="shared" si="6"/>
        <v>2.357142857142857</v>
      </c>
      <c r="P17" s="68">
        <f t="shared" si="7"/>
        <v>2.6517857142857144</v>
      </c>
      <c r="Q17" s="66">
        <f t="shared" si="8"/>
        <v>2.9464285714285716</v>
      </c>
      <c r="R17" s="67">
        <f t="shared" si="9"/>
        <v>3.241071428571429</v>
      </c>
      <c r="S17" s="66">
        <f t="shared" si="10"/>
        <v>3.5357142857142856</v>
      </c>
      <c r="T17" s="69">
        <f t="shared" si="11"/>
        <v>3.830357142857143</v>
      </c>
    </row>
    <row r="18" spans="1:20" ht="20.25" customHeight="1">
      <c r="A18" s="10">
        <v>13</v>
      </c>
      <c r="B18" s="55">
        <v>9</v>
      </c>
      <c r="C18" s="55">
        <v>9</v>
      </c>
      <c r="D18" s="55">
        <v>9</v>
      </c>
      <c r="E18" s="20">
        <f aca="true" t="shared" si="14" ref="E18:E26">E17-3</f>
        <v>27</v>
      </c>
      <c r="F18" s="160"/>
      <c r="G18" s="10">
        <v>13</v>
      </c>
      <c r="H18" s="65">
        <f t="shared" si="12"/>
        <v>0.26785714285714285</v>
      </c>
      <c r="I18" s="70">
        <f t="shared" si="1"/>
        <v>0.5357142857142857</v>
      </c>
      <c r="J18" s="71">
        <f t="shared" si="0"/>
        <v>0.8035714285714286</v>
      </c>
      <c r="K18" s="71">
        <f t="shared" si="2"/>
        <v>1.0714285714285714</v>
      </c>
      <c r="L18" s="72">
        <f t="shared" si="3"/>
        <v>1.3392857142857142</v>
      </c>
      <c r="M18" s="70">
        <f t="shared" si="4"/>
        <v>1.6071428571428572</v>
      </c>
      <c r="N18" s="72">
        <f t="shared" si="5"/>
        <v>1.875</v>
      </c>
      <c r="O18" s="71">
        <f t="shared" si="6"/>
        <v>2.142857142857143</v>
      </c>
      <c r="P18" s="72">
        <f t="shared" si="7"/>
        <v>2.4107142857142856</v>
      </c>
      <c r="Q18" s="70">
        <f t="shared" si="8"/>
        <v>2.6785714285714284</v>
      </c>
      <c r="R18" s="71">
        <f t="shared" si="9"/>
        <v>2.946428571428571</v>
      </c>
      <c r="S18" s="70">
        <f t="shared" si="10"/>
        <v>3.2142857142857144</v>
      </c>
      <c r="T18" s="73">
        <f t="shared" si="11"/>
        <v>3.482142857142857</v>
      </c>
    </row>
    <row r="19" spans="1:20" ht="20.25" customHeight="1" thickBot="1">
      <c r="A19" s="42">
        <v>14</v>
      </c>
      <c r="B19" s="57">
        <v>8</v>
      </c>
      <c r="C19" s="57">
        <v>8</v>
      </c>
      <c r="D19" s="57">
        <v>8</v>
      </c>
      <c r="E19" s="52">
        <f t="shared" si="14"/>
        <v>24</v>
      </c>
      <c r="F19" s="161"/>
      <c r="G19" s="49">
        <v>14</v>
      </c>
      <c r="H19" s="74">
        <f t="shared" si="12"/>
        <v>0.24107142857142858</v>
      </c>
      <c r="I19" s="79">
        <f t="shared" si="1"/>
        <v>0.48214285714285715</v>
      </c>
      <c r="J19" s="80">
        <f t="shared" si="0"/>
        <v>0.7232142857142857</v>
      </c>
      <c r="K19" s="80">
        <f t="shared" si="2"/>
        <v>0.9642857142857143</v>
      </c>
      <c r="L19" s="81">
        <f t="shared" si="3"/>
        <v>1.2053571428571428</v>
      </c>
      <c r="M19" s="79">
        <f t="shared" si="4"/>
        <v>1.4464285714285714</v>
      </c>
      <c r="N19" s="81">
        <f t="shared" si="5"/>
        <v>1.6875</v>
      </c>
      <c r="O19" s="80">
        <f t="shared" si="6"/>
        <v>1.9285714285714286</v>
      </c>
      <c r="P19" s="81">
        <f t="shared" si="7"/>
        <v>2.169642857142857</v>
      </c>
      <c r="Q19" s="79">
        <f t="shared" si="8"/>
        <v>2.4107142857142856</v>
      </c>
      <c r="R19" s="80">
        <f t="shared" si="9"/>
        <v>2.6517857142857144</v>
      </c>
      <c r="S19" s="79">
        <f t="shared" si="10"/>
        <v>2.892857142857143</v>
      </c>
      <c r="T19" s="82">
        <f t="shared" si="11"/>
        <v>3.1339285714285716</v>
      </c>
    </row>
    <row r="20" spans="1:20" ht="20.25" customHeight="1">
      <c r="A20" s="50">
        <v>15</v>
      </c>
      <c r="B20" s="53">
        <v>7</v>
      </c>
      <c r="C20" s="53">
        <v>7</v>
      </c>
      <c r="D20" s="58">
        <v>7</v>
      </c>
      <c r="E20" s="22">
        <f t="shared" si="14"/>
        <v>21</v>
      </c>
      <c r="F20" s="140" t="s">
        <v>48</v>
      </c>
      <c r="G20" s="43">
        <v>15</v>
      </c>
      <c r="H20" s="60">
        <f t="shared" si="12"/>
        <v>0.21428571428571427</v>
      </c>
      <c r="I20" s="61">
        <f t="shared" si="1"/>
        <v>0.42857142857142855</v>
      </c>
      <c r="J20" s="62">
        <f t="shared" si="0"/>
        <v>0.6428571428571428</v>
      </c>
      <c r="K20" s="62">
        <f t="shared" si="2"/>
        <v>0.8571428571428571</v>
      </c>
      <c r="L20" s="63">
        <f t="shared" si="3"/>
        <v>1.0714285714285714</v>
      </c>
      <c r="M20" s="61">
        <f t="shared" si="4"/>
        <v>1.2857142857142856</v>
      </c>
      <c r="N20" s="63">
        <f t="shared" si="5"/>
        <v>1.5</v>
      </c>
      <c r="O20" s="62">
        <f t="shared" si="6"/>
        <v>1.7142857142857142</v>
      </c>
      <c r="P20" s="63">
        <f t="shared" si="7"/>
        <v>1.9285714285714284</v>
      </c>
      <c r="Q20" s="61">
        <f t="shared" si="8"/>
        <v>2.142857142857143</v>
      </c>
      <c r="R20" s="62">
        <f t="shared" si="9"/>
        <v>2.357142857142857</v>
      </c>
      <c r="S20" s="61">
        <f t="shared" si="10"/>
        <v>2.571428571428571</v>
      </c>
      <c r="T20" s="64">
        <f t="shared" si="11"/>
        <v>2.7857142857142856</v>
      </c>
    </row>
    <row r="21" spans="1:20" ht="20.25" customHeight="1">
      <c r="A21" s="51">
        <v>16</v>
      </c>
      <c r="B21" s="54">
        <v>6</v>
      </c>
      <c r="C21" s="54">
        <v>6</v>
      </c>
      <c r="D21" s="59">
        <v>6</v>
      </c>
      <c r="E21" s="20">
        <f t="shared" si="14"/>
        <v>18</v>
      </c>
      <c r="F21" s="141"/>
      <c r="G21" s="11">
        <v>16</v>
      </c>
      <c r="H21" s="65">
        <f t="shared" si="12"/>
        <v>0.1875</v>
      </c>
      <c r="I21" s="66">
        <f t="shared" si="1"/>
        <v>0.375</v>
      </c>
      <c r="J21" s="67">
        <f t="shared" si="0"/>
        <v>0.5625</v>
      </c>
      <c r="K21" s="67">
        <f t="shared" si="2"/>
        <v>0.75</v>
      </c>
      <c r="L21" s="68">
        <f t="shared" si="3"/>
        <v>0.9375</v>
      </c>
      <c r="M21" s="66">
        <f t="shared" si="4"/>
        <v>1.125</v>
      </c>
      <c r="N21" s="68">
        <f t="shared" si="5"/>
        <v>1.3125</v>
      </c>
      <c r="O21" s="67">
        <f t="shared" si="6"/>
        <v>1.5</v>
      </c>
      <c r="P21" s="68">
        <f t="shared" si="7"/>
        <v>1.6875</v>
      </c>
      <c r="Q21" s="66">
        <f t="shared" si="8"/>
        <v>1.875</v>
      </c>
      <c r="R21" s="67">
        <f t="shared" si="9"/>
        <v>2.0625</v>
      </c>
      <c r="S21" s="66">
        <f t="shared" si="10"/>
        <v>2.25</v>
      </c>
      <c r="T21" s="69">
        <f t="shared" si="11"/>
        <v>2.4375</v>
      </c>
    </row>
    <row r="22" spans="1:20" ht="20.25" customHeight="1">
      <c r="A22" s="51">
        <v>17</v>
      </c>
      <c r="B22" s="54">
        <v>5</v>
      </c>
      <c r="C22" s="54">
        <v>5</v>
      </c>
      <c r="D22" s="59">
        <v>5</v>
      </c>
      <c r="E22" s="20">
        <f t="shared" si="14"/>
        <v>15</v>
      </c>
      <c r="F22" s="141"/>
      <c r="G22" s="11">
        <v>17</v>
      </c>
      <c r="H22" s="65">
        <f t="shared" si="12"/>
        <v>0.16071428571428573</v>
      </c>
      <c r="I22" s="70">
        <f t="shared" si="1"/>
        <v>0.32142857142857145</v>
      </c>
      <c r="J22" s="71">
        <f t="shared" si="0"/>
        <v>0.4821428571428572</v>
      </c>
      <c r="K22" s="71">
        <f t="shared" si="2"/>
        <v>0.6428571428571429</v>
      </c>
      <c r="L22" s="72">
        <f t="shared" si="3"/>
        <v>0.8035714285714286</v>
      </c>
      <c r="M22" s="70">
        <f t="shared" si="4"/>
        <v>0.9642857142857144</v>
      </c>
      <c r="N22" s="72">
        <f t="shared" si="5"/>
        <v>1.125</v>
      </c>
      <c r="O22" s="71">
        <f t="shared" si="6"/>
        <v>1.2857142857142858</v>
      </c>
      <c r="P22" s="72">
        <f t="shared" si="7"/>
        <v>1.4464285714285716</v>
      </c>
      <c r="Q22" s="70">
        <f t="shared" si="8"/>
        <v>1.6071428571428572</v>
      </c>
      <c r="R22" s="71">
        <f t="shared" si="9"/>
        <v>1.767857142857143</v>
      </c>
      <c r="S22" s="70">
        <f t="shared" si="10"/>
        <v>1.9285714285714288</v>
      </c>
      <c r="T22" s="73">
        <f t="shared" si="11"/>
        <v>2.0892857142857144</v>
      </c>
    </row>
    <row r="23" spans="1:20" ht="20.25" customHeight="1" thickBot="1">
      <c r="A23" s="51">
        <v>18</v>
      </c>
      <c r="B23" s="54">
        <v>4</v>
      </c>
      <c r="C23" s="54">
        <v>4</v>
      </c>
      <c r="D23" s="59">
        <v>4</v>
      </c>
      <c r="E23" s="20">
        <f t="shared" si="14"/>
        <v>12</v>
      </c>
      <c r="F23" s="141"/>
      <c r="G23" s="12">
        <v>18</v>
      </c>
      <c r="H23" s="65">
        <f t="shared" si="12"/>
        <v>0.13392857142857142</v>
      </c>
      <c r="I23" s="66">
        <f t="shared" si="1"/>
        <v>0.26785714285714285</v>
      </c>
      <c r="J23" s="67">
        <f t="shared" si="0"/>
        <v>0.4017857142857143</v>
      </c>
      <c r="K23" s="67">
        <f t="shared" si="2"/>
        <v>0.5357142857142857</v>
      </c>
      <c r="L23" s="68">
        <f t="shared" si="3"/>
        <v>0.6696428571428571</v>
      </c>
      <c r="M23" s="66">
        <f t="shared" si="4"/>
        <v>0.8035714285714286</v>
      </c>
      <c r="N23" s="68">
        <f t="shared" si="5"/>
        <v>0.9375</v>
      </c>
      <c r="O23" s="67">
        <f t="shared" si="6"/>
        <v>1.0714285714285714</v>
      </c>
      <c r="P23" s="68">
        <f t="shared" si="7"/>
        <v>1.2053571428571428</v>
      </c>
      <c r="Q23" s="66">
        <f t="shared" si="8"/>
        <v>1.3392857142857142</v>
      </c>
      <c r="R23" s="67">
        <f t="shared" si="9"/>
        <v>1.4732142857142856</v>
      </c>
      <c r="S23" s="66">
        <f t="shared" si="10"/>
        <v>1.6071428571428572</v>
      </c>
      <c r="T23" s="69">
        <f t="shared" si="11"/>
        <v>1.7410714285714286</v>
      </c>
    </row>
    <row r="24" spans="1:20" ht="20.25" customHeight="1">
      <c r="A24" s="51">
        <v>19</v>
      </c>
      <c r="B24" s="54">
        <v>3</v>
      </c>
      <c r="C24" s="54">
        <v>3</v>
      </c>
      <c r="D24" s="59">
        <v>3</v>
      </c>
      <c r="E24" s="20">
        <f t="shared" si="14"/>
        <v>9</v>
      </c>
      <c r="F24" s="141"/>
      <c r="G24" s="11">
        <v>19</v>
      </c>
      <c r="H24" s="65">
        <f t="shared" si="12"/>
        <v>0.10714285714285714</v>
      </c>
      <c r="I24" s="70">
        <f t="shared" si="1"/>
        <v>0.21428571428571427</v>
      </c>
      <c r="J24" s="71">
        <f t="shared" si="0"/>
        <v>0.3214285714285714</v>
      </c>
      <c r="K24" s="71">
        <f t="shared" si="2"/>
        <v>0.42857142857142855</v>
      </c>
      <c r="L24" s="72">
        <f t="shared" si="3"/>
        <v>0.5357142857142857</v>
      </c>
      <c r="M24" s="70">
        <f t="shared" si="4"/>
        <v>0.6428571428571428</v>
      </c>
      <c r="N24" s="72">
        <f t="shared" si="5"/>
        <v>0.75</v>
      </c>
      <c r="O24" s="71">
        <f t="shared" si="6"/>
        <v>0.8571428571428571</v>
      </c>
      <c r="P24" s="72">
        <f t="shared" si="7"/>
        <v>0.9642857142857142</v>
      </c>
      <c r="Q24" s="70">
        <f t="shared" si="8"/>
        <v>1.0714285714285714</v>
      </c>
      <c r="R24" s="71">
        <f t="shared" si="9"/>
        <v>1.1785714285714286</v>
      </c>
      <c r="S24" s="70">
        <f t="shared" si="10"/>
        <v>1.2857142857142856</v>
      </c>
      <c r="T24" s="73">
        <f t="shared" si="11"/>
        <v>1.3928571428571428</v>
      </c>
    </row>
    <row r="25" spans="1:20" ht="20.25" customHeight="1" thickBot="1">
      <c r="A25" s="51">
        <v>20</v>
      </c>
      <c r="B25" s="54">
        <v>2</v>
      </c>
      <c r="C25" s="54">
        <v>2</v>
      </c>
      <c r="D25" s="59">
        <v>2</v>
      </c>
      <c r="E25" s="20">
        <f t="shared" si="14"/>
        <v>6</v>
      </c>
      <c r="F25" s="141"/>
      <c r="G25" s="12">
        <v>20</v>
      </c>
      <c r="H25" s="65">
        <f t="shared" si="12"/>
        <v>0.08035714285714286</v>
      </c>
      <c r="I25" s="66">
        <f t="shared" si="1"/>
        <v>0.16071428571428573</v>
      </c>
      <c r="J25" s="67">
        <f t="shared" si="0"/>
        <v>0.2410714285714286</v>
      </c>
      <c r="K25" s="67">
        <f t="shared" si="2"/>
        <v>0.32142857142857145</v>
      </c>
      <c r="L25" s="68">
        <f t="shared" si="3"/>
        <v>0.4017857142857143</v>
      </c>
      <c r="M25" s="66">
        <f t="shared" si="4"/>
        <v>0.4821428571428572</v>
      </c>
      <c r="N25" s="68">
        <f t="shared" si="5"/>
        <v>0.5625</v>
      </c>
      <c r="O25" s="67">
        <f t="shared" si="6"/>
        <v>0.6428571428571429</v>
      </c>
      <c r="P25" s="68">
        <f t="shared" si="7"/>
        <v>0.7232142857142858</v>
      </c>
      <c r="Q25" s="66">
        <f t="shared" si="8"/>
        <v>0.8035714285714286</v>
      </c>
      <c r="R25" s="67">
        <f t="shared" si="9"/>
        <v>0.8839285714285715</v>
      </c>
      <c r="S25" s="66">
        <f t="shared" si="10"/>
        <v>0.9642857142857144</v>
      </c>
      <c r="T25" s="69">
        <f t="shared" si="11"/>
        <v>1.0446428571428572</v>
      </c>
    </row>
    <row r="26" spans="1:20" ht="20.25" customHeight="1">
      <c r="A26" s="51">
        <v>21</v>
      </c>
      <c r="B26" s="54">
        <v>1</v>
      </c>
      <c r="C26" s="54">
        <v>1</v>
      </c>
      <c r="D26" s="59">
        <v>1</v>
      </c>
      <c r="E26" s="20">
        <f t="shared" si="14"/>
        <v>3</v>
      </c>
      <c r="F26" s="141"/>
      <c r="G26" s="11">
        <v>21</v>
      </c>
      <c r="H26" s="65">
        <f t="shared" si="12"/>
        <v>0.05357142857142857</v>
      </c>
      <c r="I26" s="70">
        <f t="shared" si="1"/>
        <v>0.10714285714285714</v>
      </c>
      <c r="J26" s="71">
        <f t="shared" si="0"/>
        <v>0.1607142857142857</v>
      </c>
      <c r="K26" s="71">
        <f t="shared" si="2"/>
        <v>0.21428571428571427</v>
      </c>
      <c r="L26" s="72">
        <f t="shared" si="3"/>
        <v>0.26785714285714285</v>
      </c>
      <c r="M26" s="70">
        <f t="shared" si="4"/>
        <v>0.3214285714285714</v>
      </c>
      <c r="N26" s="72">
        <f t="shared" si="5"/>
        <v>0.375</v>
      </c>
      <c r="O26" s="71">
        <f t="shared" si="6"/>
        <v>0.42857142857142855</v>
      </c>
      <c r="P26" s="72">
        <f t="shared" si="7"/>
        <v>0.4821428571428571</v>
      </c>
      <c r="Q26" s="70">
        <f t="shared" si="8"/>
        <v>0.5357142857142857</v>
      </c>
      <c r="R26" s="71">
        <f t="shared" si="9"/>
        <v>0.5892857142857143</v>
      </c>
      <c r="S26" s="70">
        <f t="shared" si="10"/>
        <v>0.6428571428571428</v>
      </c>
      <c r="T26" s="73">
        <f t="shared" si="11"/>
        <v>0.6964285714285714</v>
      </c>
    </row>
  </sheetData>
  <mergeCells count="24">
    <mergeCell ref="G2:G4"/>
    <mergeCell ref="H2:H4"/>
    <mergeCell ref="I2:I4"/>
    <mergeCell ref="J2:J4"/>
    <mergeCell ref="T2:T4"/>
    <mergeCell ref="F6:F12"/>
    <mergeCell ref="F13:F19"/>
    <mergeCell ref="O2:O4"/>
    <mergeCell ref="P2:P4"/>
    <mergeCell ref="Q2:Q4"/>
    <mergeCell ref="R2:R4"/>
    <mergeCell ref="K2:K4"/>
    <mergeCell ref="L2:L4"/>
    <mergeCell ref="M2:M4"/>
    <mergeCell ref="F20:F26"/>
    <mergeCell ref="F1:F5"/>
    <mergeCell ref="B5:D5"/>
    <mergeCell ref="S2:S4"/>
    <mergeCell ref="N2:N4"/>
    <mergeCell ref="E4:E5"/>
    <mergeCell ref="G1:T1"/>
    <mergeCell ref="B2:E2"/>
    <mergeCell ref="B3:D3"/>
    <mergeCell ref="A1:E1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T2" sqref="T2:T4"/>
    </sheetView>
  </sheetViews>
  <sheetFormatPr defaultColWidth="9.00390625" defaultRowHeight="29.25" customHeight="1"/>
  <cols>
    <col min="1" max="1" width="7.00390625" style="1" customWidth="1"/>
    <col min="2" max="4" width="6.50390625" style="1" customWidth="1"/>
    <col min="5" max="5" width="7.00390625" style="1" customWidth="1"/>
    <col min="6" max="6" width="3.125" style="88" customWidth="1"/>
    <col min="7" max="20" width="6.00390625" style="1" customWidth="1"/>
    <col min="21" max="21" width="6.75390625" style="102" customWidth="1"/>
    <col min="22" max="24" width="5.50390625" style="102" customWidth="1"/>
    <col min="25" max="27" width="5.50390625" style="1" customWidth="1"/>
    <col min="28" max="16384" width="7.00390625" style="1" customWidth="1"/>
  </cols>
  <sheetData>
    <row r="1" spans="1:20" ht="29.25" customHeight="1" thickBot="1">
      <c r="A1" s="158" t="s">
        <v>10</v>
      </c>
      <c r="B1" s="158"/>
      <c r="C1" s="158"/>
      <c r="D1" s="158"/>
      <c r="E1" s="159"/>
      <c r="F1" s="184"/>
      <c r="G1" s="152" t="s">
        <v>11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9" ht="29.25" customHeight="1" thickBot="1">
      <c r="A2" s="96" t="s">
        <v>2</v>
      </c>
      <c r="B2" s="188" t="s">
        <v>43</v>
      </c>
      <c r="C2" s="188"/>
      <c r="D2" s="188"/>
      <c r="E2" s="189"/>
      <c r="F2" s="184"/>
      <c r="G2" s="196" t="s">
        <v>18</v>
      </c>
      <c r="H2" s="162" t="s">
        <v>12</v>
      </c>
      <c r="I2" s="162" t="s">
        <v>72</v>
      </c>
      <c r="J2" s="162" t="s">
        <v>73</v>
      </c>
      <c r="K2" s="162" t="s">
        <v>74</v>
      </c>
      <c r="L2" s="147" t="s">
        <v>15</v>
      </c>
      <c r="M2" s="147" t="s">
        <v>14</v>
      </c>
      <c r="N2" s="147" t="s">
        <v>13</v>
      </c>
      <c r="O2" s="162" t="s">
        <v>75</v>
      </c>
      <c r="P2" s="165" t="s">
        <v>17</v>
      </c>
      <c r="Q2" s="165" t="s">
        <v>16</v>
      </c>
      <c r="R2" s="162" t="s">
        <v>76</v>
      </c>
      <c r="S2" s="162" t="s">
        <v>77</v>
      </c>
      <c r="T2" s="162" t="s">
        <v>78</v>
      </c>
      <c r="U2" s="113" t="s">
        <v>2</v>
      </c>
      <c r="V2" s="114">
        <v>112</v>
      </c>
      <c r="W2" s="54" t="s">
        <v>51</v>
      </c>
      <c r="X2" s="105" t="s">
        <v>1</v>
      </c>
      <c r="Y2" s="106" t="s">
        <v>51</v>
      </c>
      <c r="Z2" s="213" t="s">
        <v>50</v>
      </c>
      <c r="AA2" s="213"/>
      <c r="AB2" s="106" t="s">
        <v>52</v>
      </c>
      <c r="AC2" s="107" t="s">
        <v>3</v>
      </c>
    </row>
    <row r="3" spans="1:29" ht="29.25" customHeight="1">
      <c r="A3" s="97" t="s">
        <v>1</v>
      </c>
      <c r="B3" s="190" t="s">
        <v>44</v>
      </c>
      <c r="C3" s="190"/>
      <c r="D3" s="191"/>
      <c r="E3" s="95" t="s">
        <v>3</v>
      </c>
      <c r="F3" s="184"/>
      <c r="G3" s="197"/>
      <c r="H3" s="163"/>
      <c r="I3" s="163"/>
      <c r="J3" s="163"/>
      <c r="K3" s="163"/>
      <c r="L3" s="148"/>
      <c r="M3" s="148"/>
      <c r="N3" s="148"/>
      <c r="O3" s="163"/>
      <c r="P3" s="166"/>
      <c r="Q3" s="166"/>
      <c r="R3" s="163"/>
      <c r="S3" s="163"/>
      <c r="T3" s="163"/>
      <c r="U3" s="216"/>
      <c r="V3" s="217"/>
      <c r="W3" s="217"/>
      <c r="X3" s="217"/>
      <c r="Y3" s="217"/>
      <c r="Z3" s="217"/>
      <c r="AA3" s="217"/>
      <c r="AB3" s="217"/>
      <c r="AC3" s="217"/>
    </row>
    <row r="4" spans="1:29" ht="29.25" customHeight="1" thickBot="1">
      <c r="A4" s="98" t="s">
        <v>0</v>
      </c>
      <c r="B4" s="99" t="s">
        <v>20</v>
      </c>
      <c r="C4" s="99" t="s">
        <v>19</v>
      </c>
      <c r="D4" s="100" t="s">
        <v>21</v>
      </c>
      <c r="E4" s="194">
        <v>66</v>
      </c>
      <c r="F4" s="184"/>
      <c r="G4" s="198"/>
      <c r="H4" s="164"/>
      <c r="I4" s="164"/>
      <c r="J4" s="164"/>
      <c r="K4" s="164"/>
      <c r="L4" s="149"/>
      <c r="M4" s="149"/>
      <c r="N4" s="149"/>
      <c r="O4" s="164"/>
      <c r="P4" s="167"/>
      <c r="Q4" s="167"/>
      <c r="R4" s="164"/>
      <c r="S4" s="164"/>
      <c r="T4" s="164"/>
      <c r="U4" s="214" t="s">
        <v>55</v>
      </c>
      <c r="V4" s="215"/>
      <c r="W4" s="215"/>
      <c r="X4" s="215"/>
      <c r="Y4" s="215"/>
      <c r="Z4" s="215"/>
      <c r="AA4" s="215"/>
      <c r="AB4" s="215"/>
      <c r="AC4" s="215"/>
    </row>
    <row r="5" spans="1:29" ht="29.25" customHeight="1" thickBot="1">
      <c r="A5" s="94" t="s">
        <v>4</v>
      </c>
      <c r="B5" s="182" t="s">
        <v>45</v>
      </c>
      <c r="C5" s="182"/>
      <c r="D5" s="183"/>
      <c r="E5" s="195"/>
      <c r="F5" s="184"/>
      <c r="G5" s="90" t="s">
        <v>9</v>
      </c>
      <c r="H5" s="83">
        <v>1</v>
      </c>
      <c r="I5" s="84">
        <v>2</v>
      </c>
      <c r="J5" s="85" t="s">
        <v>5</v>
      </c>
      <c r="K5" s="86" t="s">
        <v>8</v>
      </c>
      <c r="L5" s="84">
        <v>5</v>
      </c>
      <c r="M5" s="84">
        <v>6</v>
      </c>
      <c r="N5" s="84">
        <v>7</v>
      </c>
      <c r="O5" s="85" t="s">
        <v>6</v>
      </c>
      <c r="P5" s="84">
        <v>9</v>
      </c>
      <c r="Q5" s="84">
        <v>10</v>
      </c>
      <c r="R5" s="85" t="s">
        <v>7</v>
      </c>
      <c r="S5" s="84">
        <v>12</v>
      </c>
      <c r="T5" s="87">
        <v>13</v>
      </c>
      <c r="U5" s="104"/>
      <c r="V5" s="104"/>
      <c r="W5" s="104" t="s">
        <v>56</v>
      </c>
      <c r="X5" s="104"/>
      <c r="Y5" s="104"/>
      <c r="Z5" s="104"/>
      <c r="AA5" s="104"/>
      <c r="AB5" s="104"/>
      <c r="AC5" s="104"/>
    </row>
    <row r="6" spans="1:25" ht="29.25" customHeight="1" thickBot="1">
      <c r="A6" s="29">
        <v>1</v>
      </c>
      <c r="B6" s="176" t="s">
        <v>22</v>
      </c>
      <c r="C6" s="177"/>
      <c r="D6" s="178"/>
      <c r="E6" s="91">
        <f>E4-3</f>
        <v>63</v>
      </c>
      <c r="F6" s="185" t="s">
        <v>46</v>
      </c>
      <c r="G6" s="29">
        <v>1</v>
      </c>
      <c r="H6" s="103">
        <f>E4/112</f>
        <v>0.5892857142857143</v>
      </c>
      <c r="I6" s="120">
        <f>H6*2</f>
        <v>1.1785714285714286</v>
      </c>
      <c r="J6" s="33">
        <f aca="true" t="shared" si="0" ref="J6:J26">H6*3</f>
        <v>1.7678571428571428</v>
      </c>
      <c r="K6" s="33">
        <f>H6*4</f>
        <v>2.357142857142857</v>
      </c>
      <c r="L6" s="34">
        <f>H6*5</f>
        <v>2.9464285714285716</v>
      </c>
      <c r="M6" s="32">
        <f>H6*6</f>
        <v>3.5357142857142856</v>
      </c>
      <c r="N6" s="34">
        <f>H6*7</f>
        <v>4.125</v>
      </c>
      <c r="O6" s="33">
        <f>H6*8</f>
        <v>4.714285714285714</v>
      </c>
      <c r="P6" s="34">
        <f>H6*9</f>
        <v>5.303571428571429</v>
      </c>
      <c r="Q6" s="32">
        <f>H6*10</f>
        <v>5.892857142857143</v>
      </c>
      <c r="R6" s="33">
        <f>H6*11</f>
        <v>6.482142857142858</v>
      </c>
      <c r="S6" s="32">
        <f>H6*12</f>
        <v>7.071428571428571</v>
      </c>
      <c r="T6" s="119">
        <f>H6*13</f>
        <v>7.660714285714286</v>
      </c>
      <c r="U6" s="108">
        <v>66</v>
      </c>
      <c r="V6" s="54" t="s">
        <v>53</v>
      </c>
      <c r="W6" s="109">
        <v>112</v>
      </c>
      <c r="X6" s="54" t="s">
        <v>52</v>
      </c>
      <c r="Y6" s="110">
        <v>0.6</v>
      </c>
    </row>
    <row r="7" spans="1:29" ht="29.25" customHeight="1" thickBot="1">
      <c r="A7" s="26">
        <v>2</v>
      </c>
      <c r="B7" s="176" t="s">
        <v>23</v>
      </c>
      <c r="C7" s="177"/>
      <c r="D7" s="178"/>
      <c r="E7" s="92">
        <f>E6-3</f>
        <v>60</v>
      </c>
      <c r="F7" s="186"/>
      <c r="G7" s="26">
        <v>2</v>
      </c>
      <c r="H7" s="121">
        <f>E6/112</f>
        <v>0.5625</v>
      </c>
      <c r="I7" s="2">
        <f>H7*2</f>
        <v>1.125</v>
      </c>
      <c r="J7" s="6">
        <f t="shared" si="0"/>
        <v>1.6875</v>
      </c>
      <c r="K7" s="6">
        <f>H7*4</f>
        <v>2.25</v>
      </c>
      <c r="L7" s="14">
        <f>H7*5</f>
        <v>2.8125</v>
      </c>
      <c r="M7" s="2">
        <f>H7*6</f>
        <v>3.375</v>
      </c>
      <c r="N7" s="14">
        <f>H7*7</f>
        <v>3.9375</v>
      </c>
      <c r="O7" s="6">
        <f>H7*8</f>
        <v>4.5</v>
      </c>
      <c r="P7" s="14">
        <f>H7*9</f>
        <v>5.0625</v>
      </c>
      <c r="Q7" s="2">
        <f>H7*10</f>
        <v>5.625</v>
      </c>
      <c r="R7" s="6">
        <f>H7*11</f>
        <v>6.1875</v>
      </c>
      <c r="S7" s="2">
        <f>H7*12</f>
        <v>6.75</v>
      </c>
      <c r="T7" s="117">
        <f>H7*13</f>
        <v>7.3125</v>
      </c>
      <c r="U7" s="104"/>
      <c r="V7" s="104"/>
      <c r="W7" s="104" t="s">
        <v>57</v>
      </c>
      <c r="X7" s="104"/>
      <c r="Y7" s="118"/>
      <c r="Z7" s="118"/>
      <c r="AA7" s="118"/>
      <c r="AB7" s="118"/>
      <c r="AC7" s="118"/>
    </row>
    <row r="8" spans="1:29" ht="29.25" customHeight="1" thickBot="1">
      <c r="A8" s="26">
        <v>3</v>
      </c>
      <c r="B8" s="176" t="s">
        <v>24</v>
      </c>
      <c r="C8" s="177"/>
      <c r="D8" s="178"/>
      <c r="E8" s="92">
        <v>57</v>
      </c>
      <c r="F8" s="186"/>
      <c r="G8" s="26">
        <v>3</v>
      </c>
      <c r="H8" s="4">
        <f>E7/112</f>
        <v>0.5357142857142857</v>
      </c>
      <c r="I8" s="3">
        <f aca="true" t="shared" si="1" ref="I8:I26">H8*2</f>
        <v>1.0714285714285714</v>
      </c>
      <c r="J8" s="5">
        <f t="shared" si="0"/>
        <v>1.6071428571428572</v>
      </c>
      <c r="K8" s="5">
        <f aca="true" t="shared" si="2" ref="K8:K26">H8*4</f>
        <v>2.142857142857143</v>
      </c>
      <c r="L8" s="13">
        <f aca="true" t="shared" si="3" ref="L8:L26">H8*5</f>
        <v>2.6785714285714284</v>
      </c>
      <c r="M8" s="3">
        <f aca="true" t="shared" si="4" ref="M8:M26">H8*6</f>
        <v>3.2142857142857144</v>
      </c>
      <c r="N8" s="13">
        <f aca="true" t="shared" si="5" ref="N8:N26">H8*7</f>
        <v>3.75</v>
      </c>
      <c r="O8" s="5">
        <f aca="true" t="shared" si="6" ref="O8:O26">H8*8</f>
        <v>4.285714285714286</v>
      </c>
      <c r="P8" s="13">
        <f aca="true" t="shared" si="7" ref="P8:P26">H8*9</f>
        <v>4.821428571428571</v>
      </c>
      <c r="Q8" s="3">
        <f aca="true" t="shared" si="8" ref="Q8:Q26">H8*10</f>
        <v>5.357142857142857</v>
      </c>
      <c r="R8" s="5">
        <f aca="true" t="shared" si="9" ref="R8:R26">H8*11</f>
        <v>5.892857142857142</v>
      </c>
      <c r="S8" s="3">
        <f aca="true" t="shared" si="10" ref="S8:S26">H8*12</f>
        <v>6.428571428571429</v>
      </c>
      <c r="T8" s="111">
        <f aca="true" t="shared" si="11" ref="T8:T26">H8*13</f>
        <v>6.964285714285714</v>
      </c>
      <c r="U8" s="112" t="s">
        <v>54</v>
      </c>
      <c r="V8" s="201" t="s">
        <v>63</v>
      </c>
      <c r="W8" s="201"/>
      <c r="X8" s="201"/>
      <c r="Y8" s="201"/>
      <c r="Z8" s="201"/>
      <c r="AA8" s="201"/>
      <c r="AB8" s="201"/>
      <c r="AC8" s="201"/>
    </row>
    <row r="9" spans="1:29" ht="29.25" customHeight="1" thickBot="1">
      <c r="A9" s="26">
        <v>4</v>
      </c>
      <c r="B9" s="176" t="s">
        <v>25</v>
      </c>
      <c r="C9" s="177"/>
      <c r="D9" s="178"/>
      <c r="E9" s="92">
        <f>E8-3</f>
        <v>54</v>
      </c>
      <c r="F9" s="186"/>
      <c r="G9" s="26">
        <v>4</v>
      </c>
      <c r="H9" s="4">
        <f aca="true" t="shared" si="12" ref="H9:H26">E8/112</f>
        <v>0.5089285714285714</v>
      </c>
      <c r="I9" s="2">
        <f t="shared" si="1"/>
        <v>1.0178571428571428</v>
      </c>
      <c r="J9" s="6">
        <f t="shared" si="0"/>
        <v>1.5267857142857142</v>
      </c>
      <c r="K9" s="6">
        <f t="shared" si="2"/>
        <v>2.0357142857142856</v>
      </c>
      <c r="L9" s="14">
        <f t="shared" si="3"/>
        <v>2.5446428571428568</v>
      </c>
      <c r="M9" s="2">
        <f t="shared" si="4"/>
        <v>3.0535714285714284</v>
      </c>
      <c r="N9" s="14">
        <f t="shared" si="5"/>
        <v>3.5625</v>
      </c>
      <c r="O9" s="6">
        <f t="shared" si="6"/>
        <v>4.071428571428571</v>
      </c>
      <c r="P9" s="14">
        <f t="shared" si="7"/>
        <v>4.580357142857142</v>
      </c>
      <c r="Q9" s="2">
        <f t="shared" si="8"/>
        <v>5.0892857142857135</v>
      </c>
      <c r="R9" s="6">
        <f t="shared" si="9"/>
        <v>5.598214285714286</v>
      </c>
      <c r="S9" s="2">
        <f t="shared" si="10"/>
        <v>6.107142857142857</v>
      </c>
      <c r="T9" s="36">
        <f t="shared" si="11"/>
        <v>6.616071428571428</v>
      </c>
      <c r="U9" s="192"/>
      <c r="V9" s="193"/>
      <c r="W9" s="193"/>
      <c r="X9" s="193"/>
      <c r="Y9" s="193"/>
      <c r="Z9" s="193"/>
      <c r="AA9" s="193"/>
      <c r="AB9" s="193"/>
      <c r="AC9" s="193"/>
    </row>
    <row r="10" spans="1:29" ht="29.25" customHeight="1" thickBot="1">
      <c r="A10" s="26">
        <v>5</v>
      </c>
      <c r="B10" s="176" t="s">
        <v>26</v>
      </c>
      <c r="C10" s="177"/>
      <c r="D10" s="178"/>
      <c r="E10" s="92">
        <v>51</v>
      </c>
      <c r="F10" s="186"/>
      <c r="G10" s="26">
        <v>5</v>
      </c>
      <c r="H10" s="4">
        <f t="shared" si="12"/>
        <v>0.48214285714285715</v>
      </c>
      <c r="I10" s="3">
        <f t="shared" si="1"/>
        <v>0.9642857142857143</v>
      </c>
      <c r="J10" s="5">
        <f t="shared" si="0"/>
        <v>1.4464285714285714</v>
      </c>
      <c r="K10" s="5">
        <f t="shared" si="2"/>
        <v>1.9285714285714286</v>
      </c>
      <c r="L10" s="13">
        <f t="shared" si="3"/>
        <v>2.4107142857142856</v>
      </c>
      <c r="M10" s="3">
        <f t="shared" si="4"/>
        <v>2.892857142857143</v>
      </c>
      <c r="N10" s="13">
        <f t="shared" si="5"/>
        <v>3.375</v>
      </c>
      <c r="O10" s="5">
        <f t="shared" si="6"/>
        <v>3.857142857142857</v>
      </c>
      <c r="P10" s="13">
        <f t="shared" si="7"/>
        <v>4.339285714285714</v>
      </c>
      <c r="Q10" s="3">
        <f t="shared" si="8"/>
        <v>4.821428571428571</v>
      </c>
      <c r="R10" s="5">
        <f t="shared" si="9"/>
        <v>5.303571428571429</v>
      </c>
      <c r="S10" s="3">
        <f t="shared" si="10"/>
        <v>5.785714285714286</v>
      </c>
      <c r="T10" s="111">
        <f t="shared" si="11"/>
        <v>6.267857142857143</v>
      </c>
      <c r="U10" s="204" t="s">
        <v>59</v>
      </c>
      <c r="V10" s="205"/>
      <c r="W10" s="205"/>
      <c r="X10" s="205"/>
      <c r="Y10" s="205"/>
      <c r="Z10" s="205"/>
      <c r="AA10" s="205"/>
      <c r="AB10" s="205"/>
      <c r="AC10" s="205"/>
    </row>
    <row r="11" spans="1:29" ht="29.25" customHeight="1" thickBot="1">
      <c r="A11" s="26">
        <v>6</v>
      </c>
      <c r="B11" s="176" t="s">
        <v>27</v>
      </c>
      <c r="C11" s="177"/>
      <c r="D11" s="178"/>
      <c r="E11" s="92">
        <v>48</v>
      </c>
      <c r="F11" s="186"/>
      <c r="G11" s="26">
        <v>6</v>
      </c>
      <c r="H11" s="4">
        <f t="shared" si="12"/>
        <v>0.45535714285714285</v>
      </c>
      <c r="I11" s="2">
        <f t="shared" si="1"/>
        <v>0.9107142857142857</v>
      </c>
      <c r="J11" s="6">
        <f t="shared" si="0"/>
        <v>1.3660714285714286</v>
      </c>
      <c r="K11" s="6">
        <f t="shared" si="2"/>
        <v>1.8214285714285714</v>
      </c>
      <c r="L11" s="14">
        <f t="shared" si="3"/>
        <v>2.2767857142857144</v>
      </c>
      <c r="M11" s="2">
        <f t="shared" si="4"/>
        <v>2.732142857142857</v>
      </c>
      <c r="N11" s="14">
        <f t="shared" si="5"/>
        <v>3.1875</v>
      </c>
      <c r="O11" s="6">
        <f t="shared" si="6"/>
        <v>3.642857142857143</v>
      </c>
      <c r="P11" s="14">
        <f t="shared" si="7"/>
        <v>4.098214285714286</v>
      </c>
      <c r="Q11" s="2">
        <f t="shared" si="8"/>
        <v>4.553571428571429</v>
      </c>
      <c r="R11" s="6">
        <f t="shared" si="9"/>
        <v>5.008928571428571</v>
      </c>
      <c r="S11" s="2">
        <f t="shared" si="10"/>
        <v>5.464285714285714</v>
      </c>
      <c r="T11" s="36">
        <f t="shared" si="11"/>
        <v>5.919642857142857</v>
      </c>
      <c r="U11" s="123"/>
      <c r="V11" s="124"/>
      <c r="W11" s="125" t="s">
        <v>57</v>
      </c>
      <c r="X11" s="124"/>
      <c r="Y11" s="124"/>
      <c r="Z11" s="124"/>
      <c r="AA11" s="124"/>
      <c r="AB11" s="124"/>
      <c r="AC11" s="124"/>
    </row>
    <row r="12" spans="1:29" ht="29.25" customHeight="1" thickBot="1">
      <c r="A12" s="30">
        <v>7</v>
      </c>
      <c r="B12" s="179" t="s">
        <v>28</v>
      </c>
      <c r="C12" s="180"/>
      <c r="D12" s="181"/>
      <c r="E12" s="93">
        <v>45</v>
      </c>
      <c r="F12" s="187"/>
      <c r="G12" s="30">
        <v>7</v>
      </c>
      <c r="H12" s="38">
        <f t="shared" si="12"/>
        <v>0.42857142857142855</v>
      </c>
      <c r="I12" s="39">
        <f t="shared" si="1"/>
        <v>0.8571428571428571</v>
      </c>
      <c r="J12" s="40">
        <f t="shared" si="0"/>
        <v>1.2857142857142856</v>
      </c>
      <c r="K12" s="40">
        <f t="shared" si="2"/>
        <v>1.7142857142857142</v>
      </c>
      <c r="L12" s="41">
        <f t="shared" si="3"/>
        <v>2.142857142857143</v>
      </c>
      <c r="M12" s="39">
        <f t="shared" si="4"/>
        <v>2.571428571428571</v>
      </c>
      <c r="N12" s="41">
        <f t="shared" si="5"/>
        <v>3</v>
      </c>
      <c r="O12" s="40">
        <f t="shared" si="6"/>
        <v>3.4285714285714284</v>
      </c>
      <c r="P12" s="41">
        <f t="shared" si="7"/>
        <v>3.8571428571428568</v>
      </c>
      <c r="Q12" s="39">
        <f t="shared" si="8"/>
        <v>4.285714285714286</v>
      </c>
      <c r="R12" s="40">
        <f t="shared" si="9"/>
        <v>4.714285714285714</v>
      </c>
      <c r="S12" s="39">
        <f t="shared" si="10"/>
        <v>5.142857142857142</v>
      </c>
      <c r="T12" s="127">
        <f t="shared" si="11"/>
        <v>5.571428571428571</v>
      </c>
      <c r="U12" s="108">
        <v>63</v>
      </c>
      <c r="V12" s="115" t="s">
        <v>61</v>
      </c>
      <c r="W12" s="126">
        <v>112</v>
      </c>
      <c r="X12" s="115" t="s">
        <v>62</v>
      </c>
      <c r="Y12" s="122">
        <v>0.6</v>
      </c>
      <c r="Z12" s="124"/>
      <c r="AA12" s="124"/>
      <c r="AB12" s="124"/>
      <c r="AC12" s="124"/>
    </row>
    <row r="13" spans="1:29" ht="29.25" customHeight="1" thickBot="1">
      <c r="A13" s="48">
        <v>8</v>
      </c>
      <c r="B13" s="176" t="s">
        <v>29</v>
      </c>
      <c r="C13" s="177"/>
      <c r="D13" s="178"/>
      <c r="E13" s="91">
        <f>E12-3</f>
        <v>42</v>
      </c>
      <c r="F13" s="171" t="s">
        <v>47</v>
      </c>
      <c r="G13" s="48">
        <v>8</v>
      </c>
      <c r="H13" s="31">
        <f t="shared" si="12"/>
        <v>0.4017857142857143</v>
      </c>
      <c r="I13" s="32">
        <f t="shared" si="1"/>
        <v>0.8035714285714286</v>
      </c>
      <c r="J13" s="33">
        <f t="shared" si="0"/>
        <v>1.2053571428571428</v>
      </c>
      <c r="K13" s="33">
        <f t="shared" si="2"/>
        <v>1.6071428571428572</v>
      </c>
      <c r="L13" s="34">
        <f t="shared" si="3"/>
        <v>2.0089285714285716</v>
      </c>
      <c r="M13" s="32">
        <f t="shared" si="4"/>
        <v>2.4107142857142856</v>
      </c>
      <c r="N13" s="34">
        <f t="shared" si="5"/>
        <v>2.8125</v>
      </c>
      <c r="O13" s="33">
        <f t="shared" si="6"/>
        <v>3.2142857142857144</v>
      </c>
      <c r="P13" s="34">
        <f t="shared" si="7"/>
        <v>3.616071428571429</v>
      </c>
      <c r="Q13" s="32">
        <f t="shared" si="8"/>
        <v>4.017857142857143</v>
      </c>
      <c r="R13" s="33">
        <f t="shared" si="9"/>
        <v>4.419642857142858</v>
      </c>
      <c r="S13" s="32">
        <f t="shared" si="10"/>
        <v>4.821428571428571</v>
      </c>
      <c r="T13" s="35">
        <f t="shared" si="11"/>
        <v>5.223214285714286</v>
      </c>
      <c r="U13" s="123"/>
      <c r="V13" s="124"/>
      <c r="W13" s="125" t="s">
        <v>57</v>
      </c>
      <c r="X13" s="124"/>
      <c r="Y13" s="124"/>
      <c r="Z13" s="124"/>
      <c r="AA13" s="124"/>
      <c r="AB13" s="124"/>
      <c r="AC13" s="124"/>
    </row>
    <row r="14" spans="1:29" ht="29.25" customHeight="1" thickBot="1">
      <c r="A14" s="10">
        <v>9</v>
      </c>
      <c r="B14" s="176" t="s">
        <v>30</v>
      </c>
      <c r="C14" s="177"/>
      <c r="D14" s="178"/>
      <c r="E14" s="92">
        <v>39</v>
      </c>
      <c r="F14" s="172"/>
      <c r="G14" s="10">
        <v>9</v>
      </c>
      <c r="H14" s="4">
        <f t="shared" si="12"/>
        <v>0.375</v>
      </c>
      <c r="I14" s="3">
        <f t="shared" si="1"/>
        <v>0.75</v>
      </c>
      <c r="J14" s="5">
        <f t="shared" si="0"/>
        <v>1.125</v>
      </c>
      <c r="K14" s="5">
        <f t="shared" si="2"/>
        <v>1.5</v>
      </c>
      <c r="L14" s="13">
        <f t="shared" si="3"/>
        <v>1.875</v>
      </c>
      <c r="M14" s="3">
        <f t="shared" si="4"/>
        <v>2.25</v>
      </c>
      <c r="N14" s="13">
        <f t="shared" si="5"/>
        <v>2.625</v>
      </c>
      <c r="O14" s="5">
        <f t="shared" si="6"/>
        <v>3</v>
      </c>
      <c r="P14" s="13">
        <f t="shared" si="7"/>
        <v>3.375</v>
      </c>
      <c r="Q14" s="3">
        <f t="shared" si="8"/>
        <v>3.75</v>
      </c>
      <c r="R14" s="5">
        <f t="shared" si="9"/>
        <v>4.125</v>
      </c>
      <c r="S14" s="3">
        <f t="shared" si="10"/>
        <v>4.5</v>
      </c>
      <c r="T14" s="37">
        <f t="shared" si="11"/>
        <v>4.875</v>
      </c>
      <c r="U14" s="122" t="s">
        <v>60</v>
      </c>
      <c r="V14" s="201" t="s">
        <v>64</v>
      </c>
      <c r="W14" s="201"/>
      <c r="X14" s="201"/>
      <c r="Y14" s="201"/>
      <c r="Z14" s="201"/>
      <c r="AA14" s="201"/>
      <c r="AB14" s="201"/>
      <c r="AC14" s="201"/>
    </row>
    <row r="15" spans="1:29" ht="29.25" customHeight="1" thickBot="1">
      <c r="A15" s="10">
        <v>10</v>
      </c>
      <c r="B15" s="176" t="s">
        <v>31</v>
      </c>
      <c r="C15" s="177"/>
      <c r="D15" s="178"/>
      <c r="E15" s="92">
        <f>E14-3</f>
        <v>36</v>
      </c>
      <c r="F15" s="172"/>
      <c r="G15" s="10">
        <v>10</v>
      </c>
      <c r="H15" s="4">
        <f t="shared" si="12"/>
        <v>0.3482142857142857</v>
      </c>
      <c r="I15" s="2">
        <f t="shared" si="1"/>
        <v>0.6964285714285714</v>
      </c>
      <c r="J15" s="6">
        <f t="shared" si="0"/>
        <v>1.0446428571428572</v>
      </c>
      <c r="K15" s="6">
        <f t="shared" si="2"/>
        <v>1.3928571428571428</v>
      </c>
      <c r="L15" s="14">
        <f t="shared" si="3"/>
        <v>1.7410714285714284</v>
      </c>
      <c r="M15" s="2">
        <f t="shared" si="4"/>
        <v>2.0892857142857144</v>
      </c>
      <c r="N15" s="14">
        <f t="shared" si="5"/>
        <v>2.4375</v>
      </c>
      <c r="O15" s="6">
        <f t="shared" si="6"/>
        <v>2.7857142857142856</v>
      </c>
      <c r="P15" s="14">
        <f t="shared" si="7"/>
        <v>3.133928571428571</v>
      </c>
      <c r="Q15" s="2">
        <f t="shared" si="8"/>
        <v>3.4821428571428568</v>
      </c>
      <c r="R15" s="6">
        <f t="shared" si="9"/>
        <v>3.830357142857143</v>
      </c>
      <c r="S15" s="2">
        <f t="shared" si="10"/>
        <v>4.178571428571429</v>
      </c>
      <c r="T15" s="36">
        <f t="shared" si="11"/>
        <v>4.526785714285714</v>
      </c>
      <c r="U15" s="104"/>
      <c r="V15" s="128"/>
      <c r="W15" s="104" t="s">
        <v>57</v>
      </c>
      <c r="X15" s="128"/>
      <c r="Y15" s="128"/>
      <c r="Z15" s="128"/>
      <c r="AA15" s="128"/>
      <c r="AB15" s="128"/>
      <c r="AC15" s="128"/>
    </row>
    <row r="16" spans="1:29" ht="29.25" customHeight="1" thickBot="1">
      <c r="A16" s="10">
        <v>11</v>
      </c>
      <c r="B16" s="176" t="s">
        <v>32</v>
      </c>
      <c r="C16" s="177"/>
      <c r="D16" s="178"/>
      <c r="E16" s="92">
        <v>33</v>
      </c>
      <c r="F16" s="172"/>
      <c r="G16" s="10">
        <v>11</v>
      </c>
      <c r="H16" s="4">
        <f t="shared" si="12"/>
        <v>0.32142857142857145</v>
      </c>
      <c r="I16" s="3">
        <f t="shared" si="1"/>
        <v>0.6428571428571429</v>
      </c>
      <c r="J16" s="5">
        <f t="shared" si="0"/>
        <v>0.9642857142857144</v>
      </c>
      <c r="K16" s="5">
        <f t="shared" si="2"/>
        <v>1.2857142857142858</v>
      </c>
      <c r="L16" s="13">
        <f t="shared" si="3"/>
        <v>1.6071428571428572</v>
      </c>
      <c r="M16" s="3">
        <f t="shared" si="4"/>
        <v>1.9285714285714288</v>
      </c>
      <c r="N16" s="13">
        <f t="shared" si="5"/>
        <v>2.25</v>
      </c>
      <c r="O16" s="5">
        <f t="shared" si="6"/>
        <v>2.5714285714285716</v>
      </c>
      <c r="P16" s="13">
        <f t="shared" si="7"/>
        <v>2.8928571428571432</v>
      </c>
      <c r="Q16" s="3">
        <f t="shared" si="8"/>
        <v>3.2142857142857144</v>
      </c>
      <c r="R16" s="5">
        <f t="shared" si="9"/>
        <v>3.535714285714286</v>
      </c>
      <c r="S16" s="3">
        <f t="shared" si="10"/>
        <v>3.8571428571428577</v>
      </c>
      <c r="T16" s="111">
        <f t="shared" si="11"/>
        <v>4.178571428571429</v>
      </c>
      <c r="U16" s="201" t="s">
        <v>65</v>
      </c>
      <c r="V16" s="201"/>
      <c r="W16" s="201"/>
      <c r="X16" s="201"/>
      <c r="Y16" s="201"/>
      <c r="Z16" s="201"/>
      <c r="AA16" s="201"/>
      <c r="AB16" s="201"/>
      <c r="AC16" s="201"/>
    </row>
    <row r="17" spans="1:29" ht="29.25" customHeight="1" thickBot="1">
      <c r="A17" s="10">
        <v>12</v>
      </c>
      <c r="B17" s="176" t="s">
        <v>33</v>
      </c>
      <c r="C17" s="177"/>
      <c r="D17" s="178"/>
      <c r="E17" s="92">
        <f>E16-3</f>
        <v>30</v>
      </c>
      <c r="F17" s="172"/>
      <c r="G17" s="10">
        <v>12</v>
      </c>
      <c r="H17" s="4">
        <f t="shared" si="12"/>
        <v>0.29464285714285715</v>
      </c>
      <c r="I17" s="2">
        <f t="shared" si="1"/>
        <v>0.5892857142857143</v>
      </c>
      <c r="J17" s="6">
        <f t="shared" si="0"/>
        <v>0.8839285714285714</v>
      </c>
      <c r="K17" s="6">
        <f t="shared" si="2"/>
        <v>1.1785714285714286</v>
      </c>
      <c r="L17" s="14">
        <f t="shared" si="3"/>
        <v>1.4732142857142858</v>
      </c>
      <c r="M17" s="2">
        <f t="shared" si="4"/>
        <v>1.7678571428571428</v>
      </c>
      <c r="N17" s="14">
        <f t="shared" si="5"/>
        <v>2.0625</v>
      </c>
      <c r="O17" s="6">
        <f t="shared" si="6"/>
        <v>2.357142857142857</v>
      </c>
      <c r="P17" s="14">
        <f t="shared" si="7"/>
        <v>2.6517857142857144</v>
      </c>
      <c r="Q17" s="2">
        <f t="shared" si="8"/>
        <v>2.9464285714285716</v>
      </c>
      <c r="R17" s="6">
        <f t="shared" si="9"/>
        <v>3.241071428571429</v>
      </c>
      <c r="S17" s="2">
        <f t="shared" si="10"/>
        <v>3.5357142857142856</v>
      </c>
      <c r="T17" s="36">
        <f t="shared" si="11"/>
        <v>3.830357142857143</v>
      </c>
      <c r="U17" s="202"/>
      <c r="V17" s="203"/>
      <c r="W17" s="203"/>
      <c r="X17" s="203"/>
      <c r="Y17" s="203"/>
      <c r="Z17" s="203"/>
      <c r="AA17" s="203"/>
      <c r="AB17" s="203"/>
      <c r="AC17" s="203"/>
    </row>
    <row r="18" spans="1:29" ht="29.25" customHeight="1" thickBot="1">
      <c r="A18" s="10">
        <v>13</v>
      </c>
      <c r="B18" s="176" t="s">
        <v>34</v>
      </c>
      <c r="C18" s="177"/>
      <c r="D18" s="178"/>
      <c r="E18" s="92">
        <v>27</v>
      </c>
      <c r="F18" s="172"/>
      <c r="G18" s="10">
        <v>13</v>
      </c>
      <c r="H18" s="4">
        <f t="shared" si="12"/>
        <v>0.26785714285714285</v>
      </c>
      <c r="I18" s="3">
        <f t="shared" si="1"/>
        <v>0.5357142857142857</v>
      </c>
      <c r="J18" s="5">
        <f t="shared" si="0"/>
        <v>0.8035714285714286</v>
      </c>
      <c r="K18" s="5">
        <f t="shared" si="2"/>
        <v>1.0714285714285714</v>
      </c>
      <c r="L18" s="13">
        <f t="shared" si="3"/>
        <v>1.3392857142857142</v>
      </c>
      <c r="M18" s="3">
        <f t="shared" si="4"/>
        <v>1.6071428571428572</v>
      </c>
      <c r="N18" s="13">
        <f t="shared" si="5"/>
        <v>1.875</v>
      </c>
      <c r="O18" s="5">
        <f t="shared" si="6"/>
        <v>2.142857142857143</v>
      </c>
      <c r="P18" s="13">
        <f t="shared" si="7"/>
        <v>2.4107142857142856</v>
      </c>
      <c r="Q18" s="3">
        <f t="shared" si="8"/>
        <v>2.6785714285714284</v>
      </c>
      <c r="R18" s="5">
        <f t="shared" si="9"/>
        <v>2.946428571428571</v>
      </c>
      <c r="S18" s="3">
        <f t="shared" si="10"/>
        <v>3.2142857142857144</v>
      </c>
      <c r="T18" s="37">
        <f t="shared" si="11"/>
        <v>3.482142857142857</v>
      </c>
      <c r="U18" s="199" t="s">
        <v>58</v>
      </c>
      <c r="V18" s="200"/>
      <c r="W18" s="200"/>
      <c r="X18" s="200"/>
      <c r="Y18" s="200"/>
      <c r="Z18" s="200"/>
      <c r="AA18" s="200"/>
      <c r="AB18" s="200"/>
      <c r="AC18" s="200"/>
    </row>
    <row r="19" spans="1:29" ht="29.25" customHeight="1" thickBot="1">
      <c r="A19" s="49">
        <v>14</v>
      </c>
      <c r="B19" s="179" t="s">
        <v>35</v>
      </c>
      <c r="C19" s="180"/>
      <c r="D19" s="181"/>
      <c r="E19" s="93">
        <f>E18-3</f>
        <v>24</v>
      </c>
      <c r="F19" s="173"/>
      <c r="G19" s="49">
        <v>14</v>
      </c>
      <c r="H19" s="38">
        <f t="shared" si="12"/>
        <v>0.24107142857142858</v>
      </c>
      <c r="I19" s="44">
        <f t="shared" si="1"/>
        <v>0.48214285714285715</v>
      </c>
      <c r="J19" s="45">
        <f t="shared" si="0"/>
        <v>0.7232142857142857</v>
      </c>
      <c r="K19" s="45">
        <f t="shared" si="2"/>
        <v>0.9642857142857143</v>
      </c>
      <c r="L19" s="46">
        <f t="shared" si="3"/>
        <v>1.2053571428571428</v>
      </c>
      <c r="M19" s="44">
        <f t="shared" si="4"/>
        <v>1.4464285714285714</v>
      </c>
      <c r="N19" s="46">
        <f t="shared" si="5"/>
        <v>1.6875</v>
      </c>
      <c r="O19" s="45">
        <f t="shared" si="6"/>
        <v>1.9285714285714286</v>
      </c>
      <c r="P19" s="46">
        <f t="shared" si="7"/>
        <v>2.169642857142857</v>
      </c>
      <c r="Q19" s="44">
        <f t="shared" si="8"/>
        <v>2.4107142857142856</v>
      </c>
      <c r="R19" s="45">
        <f t="shared" si="9"/>
        <v>2.6517857142857144</v>
      </c>
      <c r="S19" s="44">
        <f t="shared" si="10"/>
        <v>2.892857142857143</v>
      </c>
      <c r="T19" s="47">
        <f t="shared" si="11"/>
        <v>3.1339285714285716</v>
      </c>
      <c r="U19" s="130"/>
      <c r="V19" s="131"/>
      <c r="W19" s="125" t="s">
        <v>57</v>
      </c>
      <c r="X19" s="131"/>
      <c r="Y19" s="116"/>
      <c r="Z19" s="116"/>
      <c r="AA19" s="116"/>
      <c r="AB19" s="116"/>
      <c r="AC19" s="116"/>
    </row>
    <row r="20" spans="1:25" ht="29.25" customHeight="1" thickBot="1">
      <c r="A20" s="43">
        <v>15</v>
      </c>
      <c r="B20" s="176" t="s">
        <v>36</v>
      </c>
      <c r="C20" s="177"/>
      <c r="D20" s="178"/>
      <c r="E20" s="91">
        <v>21</v>
      </c>
      <c r="F20" s="174" t="s">
        <v>48</v>
      </c>
      <c r="G20" s="43">
        <v>15</v>
      </c>
      <c r="H20" s="31">
        <f t="shared" si="12"/>
        <v>0.21428571428571427</v>
      </c>
      <c r="I20" s="32">
        <f t="shared" si="1"/>
        <v>0.42857142857142855</v>
      </c>
      <c r="J20" s="33">
        <f t="shared" si="0"/>
        <v>0.6428571428571428</v>
      </c>
      <c r="K20" s="33">
        <f t="shared" si="2"/>
        <v>0.8571428571428571</v>
      </c>
      <c r="L20" s="34">
        <f t="shared" si="3"/>
        <v>1.0714285714285714</v>
      </c>
      <c r="M20" s="32">
        <f t="shared" si="4"/>
        <v>1.2857142857142856</v>
      </c>
      <c r="N20" s="34">
        <f t="shared" si="5"/>
        <v>1.5</v>
      </c>
      <c r="O20" s="33">
        <f t="shared" si="6"/>
        <v>1.7142857142857142</v>
      </c>
      <c r="P20" s="34">
        <f t="shared" si="7"/>
        <v>1.9285714285714284</v>
      </c>
      <c r="Q20" s="32">
        <f t="shared" si="8"/>
        <v>2.142857142857143</v>
      </c>
      <c r="R20" s="33">
        <f t="shared" si="9"/>
        <v>2.357142857142857</v>
      </c>
      <c r="S20" s="32">
        <f t="shared" si="10"/>
        <v>2.571428571428571</v>
      </c>
      <c r="T20" s="119">
        <f t="shared" si="11"/>
        <v>2.7857142857142856</v>
      </c>
      <c r="U20" s="112">
        <v>0.6</v>
      </c>
      <c r="V20" s="54" t="s">
        <v>66</v>
      </c>
      <c r="W20" s="54" t="s">
        <v>70</v>
      </c>
      <c r="X20" s="54" t="s">
        <v>62</v>
      </c>
      <c r="Y20" s="129">
        <v>1.2</v>
      </c>
    </row>
    <row r="21" spans="1:29" ht="29.25" customHeight="1" thickBot="1">
      <c r="A21" s="11">
        <v>16</v>
      </c>
      <c r="B21" s="176" t="s">
        <v>37</v>
      </c>
      <c r="C21" s="177"/>
      <c r="D21" s="178"/>
      <c r="E21" s="92">
        <f>E20-3</f>
        <v>18</v>
      </c>
      <c r="F21" s="175"/>
      <c r="G21" s="11">
        <v>16</v>
      </c>
      <c r="H21" s="4">
        <f t="shared" si="12"/>
        <v>0.1875</v>
      </c>
      <c r="I21" s="2">
        <f t="shared" si="1"/>
        <v>0.375</v>
      </c>
      <c r="J21" s="6">
        <f t="shared" si="0"/>
        <v>0.5625</v>
      </c>
      <c r="K21" s="6">
        <f t="shared" si="2"/>
        <v>0.75</v>
      </c>
      <c r="L21" s="14">
        <f t="shared" si="3"/>
        <v>0.9375</v>
      </c>
      <c r="M21" s="2">
        <f t="shared" si="4"/>
        <v>1.125</v>
      </c>
      <c r="N21" s="14">
        <f t="shared" si="5"/>
        <v>1.3125</v>
      </c>
      <c r="O21" s="6">
        <f t="shared" si="6"/>
        <v>1.5</v>
      </c>
      <c r="P21" s="14">
        <f t="shared" si="7"/>
        <v>1.6875</v>
      </c>
      <c r="Q21" s="2">
        <f t="shared" si="8"/>
        <v>1.875</v>
      </c>
      <c r="R21" s="6">
        <f t="shared" si="9"/>
        <v>2.0625</v>
      </c>
      <c r="S21" s="2">
        <f t="shared" si="10"/>
        <v>2.25</v>
      </c>
      <c r="T21" s="36">
        <f t="shared" si="11"/>
        <v>2.4375</v>
      </c>
      <c r="U21" s="104"/>
      <c r="V21" s="104"/>
      <c r="W21" s="104"/>
      <c r="X21" s="104"/>
      <c r="Y21" s="118"/>
      <c r="Z21" s="116"/>
      <c r="AA21" s="116"/>
      <c r="AB21" s="116"/>
      <c r="AC21" s="116"/>
    </row>
    <row r="22" spans="1:29" ht="29.25" customHeight="1" thickBot="1">
      <c r="A22" s="11">
        <v>17</v>
      </c>
      <c r="B22" s="176" t="s">
        <v>38</v>
      </c>
      <c r="C22" s="177"/>
      <c r="D22" s="178"/>
      <c r="E22" s="92">
        <v>15</v>
      </c>
      <c r="F22" s="175"/>
      <c r="G22" s="11">
        <v>17</v>
      </c>
      <c r="H22" s="4">
        <f t="shared" si="12"/>
        <v>0.16071428571428573</v>
      </c>
      <c r="I22" s="3">
        <f t="shared" si="1"/>
        <v>0.32142857142857145</v>
      </c>
      <c r="J22" s="5">
        <f t="shared" si="0"/>
        <v>0.4821428571428572</v>
      </c>
      <c r="K22" s="5">
        <f t="shared" si="2"/>
        <v>0.6428571428571429</v>
      </c>
      <c r="L22" s="13">
        <f t="shared" si="3"/>
        <v>0.8035714285714286</v>
      </c>
      <c r="M22" s="3">
        <f t="shared" si="4"/>
        <v>0.9642857142857144</v>
      </c>
      <c r="N22" s="13">
        <f t="shared" si="5"/>
        <v>1.125</v>
      </c>
      <c r="O22" s="5">
        <f t="shared" si="6"/>
        <v>1.2857142857142858</v>
      </c>
      <c r="P22" s="13">
        <f t="shared" si="7"/>
        <v>1.4464285714285716</v>
      </c>
      <c r="Q22" s="3">
        <f t="shared" si="8"/>
        <v>1.6071428571428572</v>
      </c>
      <c r="R22" s="5">
        <f t="shared" si="9"/>
        <v>1.767857142857143</v>
      </c>
      <c r="S22" s="3">
        <f t="shared" si="10"/>
        <v>1.9285714285714288</v>
      </c>
      <c r="T22" s="111">
        <f t="shared" si="11"/>
        <v>2.0892857142857144</v>
      </c>
      <c r="U22" s="135" t="s">
        <v>67</v>
      </c>
      <c r="V22" s="208" t="s">
        <v>69</v>
      </c>
      <c r="W22" s="208"/>
      <c r="X22" s="208"/>
      <c r="Y22" s="208"/>
      <c r="Z22" s="208"/>
      <c r="AA22" s="208"/>
      <c r="AB22" s="208"/>
      <c r="AC22" s="208"/>
    </row>
    <row r="23" spans="1:29" ht="29.25" customHeight="1" thickBot="1">
      <c r="A23" s="12">
        <v>18</v>
      </c>
      <c r="B23" s="176" t="s">
        <v>39</v>
      </c>
      <c r="C23" s="177"/>
      <c r="D23" s="178"/>
      <c r="E23" s="92">
        <f>E22-3</f>
        <v>12</v>
      </c>
      <c r="F23" s="175"/>
      <c r="G23" s="12">
        <v>18</v>
      </c>
      <c r="H23" s="4">
        <f t="shared" si="12"/>
        <v>0.13392857142857142</v>
      </c>
      <c r="I23" s="2">
        <f t="shared" si="1"/>
        <v>0.26785714285714285</v>
      </c>
      <c r="J23" s="6">
        <f t="shared" si="0"/>
        <v>0.4017857142857143</v>
      </c>
      <c r="K23" s="6">
        <f t="shared" si="2"/>
        <v>0.5357142857142857</v>
      </c>
      <c r="L23" s="14">
        <f t="shared" si="3"/>
        <v>0.6696428571428571</v>
      </c>
      <c r="M23" s="2">
        <f t="shared" si="4"/>
        <v>0.8035714285714286</v>
      </c>
      <c r="N23" s="14">
        <f t="shared" si="5"/>
        <v>0.9375</v>
      </c>
      <c r="O23" s="6">
        <f t="shared" si="6"/>
        <v>1.0714285714285714</v>
      </c>
      <c r="P23" s="14">
        <f t="shared" si="7"/>
        <v>1.2053571428571428</v>
      </c>
      <c r="Q23" s="2">
        <f t="shared" si="8"/>
        <v>1.3392857142857142</v>
      </c>
      <c r="R23" s="6">
        <f t="shared" si="9"/>
        <v>1.4732142857142856</v>
      </c>
      <c r="S23" s="2">
        <f t="shared" si="10"/>
        <v>1.6071428571428572</v>
      </c>
      <c r="T23" s="36">
        <f t="shared" si="11"/>
        <v>1.7410714285714286</v>
      </c>
      <c r="U23" s="132"/>
      <c r="V23" s="133"/>
      <c r="W23" s="134" t="s">
        <v>57</v>
      </c>
      <c r="X23" s="133"/>
      <c r="Y23" s="116"/>
      <c r="Z23" s="116"/>
      <c r="AA23" s="116"/>
      <c r="AB23" s="116"/>
      <c r="AC23" s="116"/>
    </row>
    <row r="24" spans="1:30" ht="29.25" customHeight="1" thickBot="1">
      <c r="A24" s="11">
        <v>19</v>
      </c>
      <c r="B24" s="176" t="s">
        <v>40</v>
      </c>
      <c r="C24" s="177"/>
      <c r="D24" s="178"/>
      <c r="E24" s="92">
        <v>9</v>
      </c>
      <c r="F24" s="175"/>
      <c r="G24" s="11">
        <v>19</v>
      </c>
      <c r="H24" s="4">
        <f t="shared" si="12"/>
        <v>0.10714285714285714</v>
      </c>
      <c r="I24" s="3">
        <f t="shared" si="1"/>
        <v>0.21428571428571427</v>
      </c>
      <c r="J24" s="5">
        <f t="shared" si="0"/>
        <v>0.3214285714285714</v>
      </c>
      <c r="K24" s="5">
        <f t="shared" si="2"/>
        <v>0.42857142857142855</v>
      </c>
      <c r="L24" s="13">
        <f t="shared" si="3"/>
        <v>0.5357142857142857</v>
      </c>
      <c r="M24" s="3">
        <f t="shared" si="4"/>
        <v>0.6428571428571428</v>
      </c>
      <c r="N24" s="13">
        <f t="shared" si="5"/>
        <v>0.75</v>
      </c>
      <c r="O24" s="5">
        <f t="shared" si="6"/>
        <v>0.8571428571428571</v>
      </c>
      <c r="P24" s="13">
        <f t="shared" si="7"/>
        <v>0.9642857142857142</v>
      </c>
      <c r="Q24" s="3">
        <f t="shared" si="8"/>
        <v>1.0714285714285714</v>
      </c>
      <c r="R24" s="5">
        <f t="shared" si="9"/>
        <v>1.1785714285714286</v>
      </c>
      <c r="S24" s="3">
        <f t="shared" si="10"/>
        <v>1.2857142857142856</v>
      </c>
      <c r="T24" s="111">
        <f t="shared" si="11"/>
        <v>1.3928571428571428</v>
      </c>
      <c r="U24" s="209" t="s">
        <v>68</v>
      </c>
      <c r="V24" s="210"/>
      <c r="W24" s="210"/>
      <c r="X24" s="210"/>
      <c r="Y24" s="210"/>
      <c r="Z24" s="210"/>
      <c r="AA24" s="210"/>
      <c r="AB24" s="210"/>
      <c r="AC24" s="210"/>
      <c r="AD24" s="210"/>
    </row>
    <row r="25" spans="1:24" ht="29.25" customHeight="1" thickBot="1">
      <c r="A25" s="12">
        <v>20</v>
      </c>
      <c r="B25" s="176" t="s">
        <v>41</v>
      </c>
      <c r="C25" s="177"/>
      <c r="D25" s="178"/>
      <c r="E25" s="92">
        <f>E24-3</f>
        <v>6</v>
      </c>
      <c r="F25" s="175"/>
      <c r="G25" s="12">
        <v>20</v>
      </c>
      <c r="H25" s="4">
        <f t="shared" si="12"/>
        <v>0.08035714285714286</v>
      </c>
      <c r="I25" s="2">
        <f t="shared" si="1"/>
        <v>0.16071428571428573</v>
      </c>
      <c r="J25" s="6">
        <f t="shared" si="0"/>
        <v>0.2410714285714286</v>
      </c>
      <c r="K25" s="6">
        <f t="shared" si="2"/>
        <v>0.32142857142857145</v>
      </c>
      <c r="L25" s="14">
        <f t="shared" si="3"/>
        <v>0.4017857142857143</v>
      </c>
      <c r="M25" s="2">
        <f t="shared" si="4"/>
        <v>0.4821428571428572</v>
      </c>
      <c r="N25" s="14">
        <f t="shared" si="5"/>
        <v>0.5625</v>
      </c>
      <c r="O25" s="6">
        <f t="shared" si="6"/>
        <v>0.6428571428571429</v>
      </c>
      <c r="P25" s="14">
        <f t="shared" si="7"/>
        <v>0.7232142857142858</v>
      </c>
      <c r="Q25" s="2">
        <f t="shared" si="8"/>
        <v>0.8035714285714286</v>
      </c>
      <c r="R25" s="6">
        <f t="shared" si="9"/>
        <v>0.8839285714285715</v>
      </c>
      <c r="S25" s="2">
        <f t="shared" si="10"/>
        <v>0.9642857142857144</v>
      </c>
      <c r="T25" s="36">
        <f t="shared" si="11"/>
        <v>1.0446428571428572</v>
      </c>
      <c r="U25" s="206"/>
      <c r="V25" s="207"/>
      <c r="W25" s="207"/>
      <c r="X25" s="207"/>
    </row>
    <row r="26" spans="1:29" ht="29.25" customHeight="1" thickBot="1">
      <c r="A26" s="12">
        <v>21</v>
      </c>
      <c r="B26" s="179" t="s">
        <v>42</v>
      </c>
      <c r="C26" s="180"/>
      <c r="D26" s="181"/>
      <c r="E26" s="93">
        <v>3</v>
      </c>
      <c r="F26" s="175"/>
      <c r="G26" s="11">
        <v>21</v>
      </c>
      <c r="H26" s="4">
        <f t="shared" si="12"/>
        <v>0.05357142857142857</v>
      </c>
      <c r="I26" s="3">
        <f t="shared" si="1"/>
        <v>0.10714285714285714</v>
      </c>
      <c r="J26" s="5">
        <f t="shared" si="0"/>
        <v>0.1607142857142857</v>
      </c>
      <c r="K26" s="5">
        <f t="shared" si="2"/>
        <v>0.21428571428571427</v>
      </c>
      <c r="L26" s="13">
        <f t="shared" si="3"/>
        <v>0.26785714285714285</v>
      </c>
      <c r="M26" s="3">
        <f t="shared" si="4"/>
        <v>0.3214285714285714</v>
      </c>
      <c r="N26" s="13">
        <f t="shared" si="5"/>
        <v>0.375</v>
      </c>
      <c r="O26" s="5">
        <f t="shared" si="6"/>
        <v>0.42857142857142855</v>
      </c>
      <c r="P26" s="13">
        <f t="shared" si="7"/>
        <v>0.4821428571428571</v>
      </c>
      <c r="Q26" s="3">
        <f t="shared" si="8"/>
        <v>0.5357142857142857</v>
      </c>
      <c r="R26" s="5">
        <f t="shared" si="9"/>
        <v>0.5892857142857143</v>
      </c>
      <c r="S26" s="3">
        <f t="shared" si="10"/>
        <v>0.6428571428571428</v>
      </c>
      <c r="T26" s="37">
        <f t="shared" si="11"/>
        <v>0.6964285714285714</v>
      </c>
      <c r="U26" s="211" t="s">
        <v>71</v>
      </c>
      <c r="V26" s="212"/>
      <c r="W26" s="212"/>
      <c r="X26" s="212"/>
      <c r="Y26" s="212"/>
      <c r="Z26" s="212"/>
      <c r="AA26" s="212"/>
      <c r="AB26" s="212"/>
      <c r="AC26" s="212"/>
    </row>
    <row r="27" spans="21:24" ht="29.25" customHeight="1">
      <c r="U27" s="206"/>
      <c r="V27" s="207"/>
      <c r="W27" s="207"/>
      <c r="X27" s="207"/>
    </row>
    <row r="28" spans="21:24" ht="29.25" customHeight="1">
      <c r="U28" s="206"/>
      <c r="V28" s="207"/>
      <c r="W28" s="207"/>
      <c r="X28" s="207"/>
    </row>
    <row r="29" spans="21:24" ht="29.25" customHeight="1">
      <c r="U29" s="206"/>
      <c r="V29" s="207"/>
      <c r="W29" s="207"/>
      <c r="X29" s="207"/>
    </row>
    <row r="30" spans="21:24" ht="29.25" customHeight="1">
      <c r="U30" s="206"/>
      <c r="V30" s="207"/>
      <c r="W30" s="207"/>
      <c r="X30" s="207"/>
    </row>
    <row r="31" spans="21:24" ht="29.25" customHeight="1">
      <c r="U31" s="206"/>
      <c r="V31" s="207"/>
      <c r="W31" s="207"/>
      <c r="X31" s="207"/>
    </row>
    <row r="32" spans="21:24" ht="29.25" customHeight="1">
      <c r="U32" s="206"/>
      <c r="V32" s="207"/>
      <c r="W32" s="207"/>
      <c r="X32" s="207"/>
    </row>
    <row r="33" spans="21:24" ht="29.25" customHeight="1">
      <c r="U33" s="206"/>
      <c r="V33" s="207"/>
      <c r="W33" s="207"/>
      <c r="X33" s="207"/>
    </row>
    <row r="34" spans="21:24" ht="29.25" customHeight="1">
      <c r="U34" s="206"/>
      <c r="V34" s="207"/>
      <c r="W34" s="207"/>
      <c r="X34" s="207"/>
    </row>
    <row r="35" spans="21:24" ht="29.25" customHeight="1">
      <c r="U35" s="206"/>
      <c r="V35" s="207"/>
      <c r="W35" s="207"/>
      <c r="X35" s="207"/>
    </row>
  </sheetData>
  <mergeCells count="68">
    <mergeCell ref="Z2:AA2"/>
    <mergeCell ref="U4:AC4"/>
    <mergeCell ref="V8:AC8"/>
    <mergeCell ref="U3:AC3"/>
    <mergeCell ref="U32:X32"/>
    <mergeCell ref="U33:X33"/>
    <mergeCell ref="U34:X34"/>
    <mergeCell ref="U35:X35"/>
    <mergeCell ref="U28:X28"/>
    <mergeCell ref="U29:X29"/>
    <mergeCell ref="U30:X30"/>
    <mergeCell ref="U31:X31"/>
    <mergeCell ref="U25:X25"/>
    <mergeCell ref="U27:X27"/>
    <mergeCell ref="V22:AC22"/>
    <mergeCell ref="U24:AD24"/>
    <mergeCell ref="U26:AC26"/>
    <mergeCell ref="U18:AC18"/>
    <mergeCell ref="U16:AC16"/>
    <mergeCell ref="U17:AC17"/>
    <mergeCell ref="U10:AC10"/>
    <mergeCell ref="V14:AC14"/>
    <mergeCell ref="U9:AC9"/>
    <mergeCell ref="E4:E5"/>
    <mergeCell ref="G2:G4"/>
    <mergeCell ref="H2:H4"/>
    <mergeCell ref="I2:I4"/>
    <mergeCell ref="S2:S4"/>
    <mergeCell ref="T2:T4"/>
    <mergeCell ref="O2:O4"/>
    <mergeCell ref="P2:P4"/>
    <mergeCell ref="Q2:Q4"/>
    <mergeCell ref="G1:T1"/>
    <mergeCell ref="B2:E2"/>
    <mergeCell ref="B3:D3"/>
    <mergeCell ref="J2:J4"/>
    <mergeCell ref="R2:R4"/>
    <mergeCell ref="K2:K4"/>
    <mergeCell ref="L2:L4"/>
    <mergeCell ref="M2:M4"/>
    <mergeCell ref="N2:N4"/>
    <mergeCell ref="B6:D6"/>
    <mergeCell ref="B7:D7"/>
    <mergeCell ref="B5:D5"/>
    <mergeCell ref="F1:F5"/>
    <mergeCell ref="F6:F12"/>
    <mergeCell ref="B8:D8"/>
    <mergeCell ref="B9:D9"/>
    <mergeCell ref="B10:D10"/>
    <mergeCell ref="B11:D11"/>
    <mergeCell ref="A1:E1"/>
    <mergeCell ref="B17:D17"/>
    <mergeCell ref="B18:D18"/>
    <mergeCell ref="B19:D19"/>
    <mergeCell ref="B12:D12"/>
    <mergeCell ref="B13:D13"/>
    <mergeCell ref="B14:D14"/>
    <mergeCell ref="B15:D15"/>
    <mergeCell ref="F13:F19"/>
    <mergeCell ref="F20:F26"/>
    <mergeCell ref="B24:D24"/>
    <mergeCell ref="B25:D25"/>
    <mergeCell ref="B26:D26"/>
    <mergeCell ref="B20:D20"/>
    <mergeCell ref="B21:D21"/>
    <mergeCell ref="B22:D22"/>
    <mergeCell ref="B23:D23"/>
    <mergeCell ref="B16:D1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麻雀リキ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牌鬼屋</dc:creator>
  <cp:keywords/>
  <dc:description/>
  <cp:lastModifiedBy>牌鬼屋</cp:lastModifiedBy>
  <cp:lastPrinted>2012-08-26T21:21:05Z</cp:lastPrinted>
  <dcterms:created xsi:type="dcterms:W3CDTF">2012-08-26T20:27:41Z</dcterms:created>
  <dcterms:modified xsi:type="dcterms:W3CDTF">2015-11-25T16:51:11Z</dcterms:modified>
  <cp:category/>
  <cp:version/>
  <cp:contentType/>
  <cp:contentStatus/>
</cp:coreProperties>
</file>